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ael/Desktop/Docs/Career/KKU/CPH department/Forms and templates/COP wide/Faculty charter/"/>
    </mc:Choice>
  </mc:AlternateContent>
  <xr:revisionPtr revIDLastSave="0" documentId="13_ncr:1_{55C7EE9C-A587-2F48-B53B-CA355BF6AF7C}" xr6:coauthVersionLast="46" xr6:coauthVersionMax="46" xr10:uidLastSave="{00000000-0000-0000-0000-000000000000}"/>
  <bookViews>
    <workbookView xWindow="15600" yWindow="500" windowWidth="18120" windowHeight="21100" xr2:uid="{72C44541-499F-E844-9529-2FB731464866}"/>
  </bookViews>
  <sheets>
    <sheet name="Faculty charter" sheetId="2" r:id="rId1"/>
    <sheet name="Faculty evaluation" sheetId="6" r:id="rId2"/>
    <sheet name="Entries in self-service" sheetId="7" r:id="rId3"/>
    <sheet name="Objectives examples" sheetId="8" r:id="rId4"/>
    <sheet name="Data" sheetId="5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6" l="1"/>
  <c r="M14" i="6"/>
  <c r="M15" i="6"/>
  <c r="M16" i="6"/>
  <c r="M17" i="6"/>
  <c r="M12" i="6"/>
  <c r="A8" i="7" l="1"/>
  <c r="A9" i="7"/>
  <c r="B8" i="7"/>
  <c r="B9" i="7"/>
  <c r="B7" i="7"/>
  <c r="H15" i="6"/>
  <c r="A7" i="7"/>
  <c r="B15" i="6"/>
  <c r="K16" i="6"/>
  <c r="K17" i="6"/>
  <c r="K15" i="6"/>
  <c r="H16" i="6"/>
  <c r="H17" i="6"/>
  <c r="B17" i="6"/>
  <c r="B16" i="6"/>
  <c r="J16" i="6"/>
  <c r="J17" i="6"/>
  <c r="A15" i="6"/>
  <c r="A17" i="6"/>
  <c r="A16" i="6"/>
  <c r="J15" i="6"/>
  <c r="D5" i="7" l="1"/>
  <c r="D6" i="7"/>
  <c r="D7" i="7"/>
  <c r="D8" i="7"/>
  <c r="D9" i="7"/>
  <c r="D4" i="7"/>
  <c r="C5" i="7"/>
  <c r="C6" i="7"/>
  <c r="C7" i="7"/>
  <c r="C8" i="7"/>
  <c r="C9" i="7"/>
  <c r="C4" i="7"/>
  <c r="B5" i="7"/>
  <c r="B6" i="7"/>
  <c r="B4" i="7"/>
  <c r="A5" i="7"/>
  <c r="A6" i="7"/>
  <c r="A4" i="7"/>
  <c r="G49" i="2"/>
  <c r="G67" i="6" s="1"/>
  <c r="K13" i="6"/>
  <c r="K14" i="6"/>
  <c r="K12" i="6"/>
  <c r="J13" i="6"/>
  <c r="J14" i="6"/>
  <c r="J12" i="6"/>
  <c r="H13" i="6"/>
  <c r="H14" i="6"/>
  <c r="H12" i="6"/>
  <c r="B14" i="6"/>
  <c r="B13" i="6"/>
  <c r="B12" i="6"/>
  <c r="A13" i="6"/>
  <c r="A14" i="6"/>
  <c r="J19" i="2"/>
  <c r="K67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21" i="6"/>
  <c r="M18" i="6" l="1"/>
  <c r="A12" i="6"/>
  <c r="J4" i="6"/>
  <c r="J5" i="6"/>
  <c r="J6" i="6"/>
  <c r="J3" i="6"/>
  <c r="C4" i="6"/>
  <c r="C5" i="6"/>
  <c r="C6" i="6"/>
  <c r="C7" i="6"/>
  <c r="C3" i="6"/>
  <c r="C49" i="2"/>
  <c r="C67" i="6" s="1"/>
  <c r="C41" i="2"/>
  <c r="C24" i="6" l="1"/>
  <c r="N24" i="6" s="1"/>
  <c r="C30" i="6"/>
  <c r="N30" i="6" s="1"/>
  <c r="C35" i="6"/>
  <c r="N35" i="6" s="1"/>
  <c r="C21" i="6"/>
  <c r="C27" i="6"/>
  <c r="N27" i="6" s="1"/>
  <c r="C33" i="6"/>
  <c r="N33" i="6" s="1"/>
  <c r="C39" i="6"/>
  <c r="N39" i="6" s="1"/>
  <c r="C26" i="2"/>
  <c r="C37" i="2"/>
  <c r="C23" i="2"/>
  <c r="C32" i="2"/>
  <c r="C35" i="2"/>
  <c r="C29" i="2"/>
  <c r="N21" i="6" l="1"/>
  <c r="M44" i="6" s="1"/>
  <c r="C44" i="6"/>
  <c r="C46" i="2"/>
  <c r="C10" i="7" l="1"/>
  <c r="F49" i="6"/>
</calcChain>
</file>

<file path=xl/sharedStrings.xml><?xml version="1.0" encoding="utf-8"?>
<sst xmlns="http://schemas.openxmlformats.org/spreadsheetml/2006/main" count="185" uniqueCount="136">
  <si>
    <t>Basic Information</t>
  </si>
  <si>
    <t>King Khalid University</t>
  </si>
  <si>
    <t>College</t>
  </si>
  <si>
    <t>College of Pharmacy</t>
  </si>
  <si>
    <t>Department</t>
  </si>
  <si>
    <t>Job title</t>
  </si>
  <si>
    <t>Supervisory</t>
  </si>
  <si>
    <t>Non-supervisory</t>
  </si>
  <si>
    <t>Objectives</t>
  </si>
  <si>
    <t>Objective</t>
  </si>
  <si>
    <t>Evaluation metric</t>
  </si>
  <si>
    <t>Competencies</t>
  </si>
  <si>
    <t>Competency</t>
  </si>
  <si>
    <t>Cooperation </t>
  </si>
  <si>
    <t>Employee Development</t>
  </si>
  <si>
    <t>Engagement </t>
  </si>
  <si>
    <t>Leadership</t>
  </si>
  <si>
    <t>Accountability</t>
  </si>
  <si>
    <t>Communication</t>
  </si>
  <si>
    <t>Date</t>
  </si>
  <si>
    <t>Employee</t>
  </si>
  <si>
    <t>Name</t>
  </si>
  <si>
    <t>Signature</t>
  </si>
  <si>
    <t>Approver</t>
  </si>
  <si>
    <t>Evaluator</t>
  </si>
  <si>
    <t>Semi-annually</t>
  </si>
  <si>
    <t>Annually</t>
  </si>
  <si>
    <t>Teaching Assistant</t>
  </si>
  <si>
    <t>Lecturer</t>
  </si>
  <si>
    <t>Assistant Professor</t>
  </si>
  <si>
    <t>Associate Professor</t>
  </si>
  <si>
    <t>Professor</t>
  </si>
  <si>
    <t>Pharmacist</t>
  </si>
  <si>
    <t>---</t>
  </si>
  <si>
    <t>Pharmaceutical Chemistry</t>
  </si>
  <si>
    <t>Pharmacognosy</t>
  </si>
  <si>
    <t>Pharmaceutics</t>
  </si>
  <si>
    <t>Pharmacology</t>
  </si>
  <si>
    <t>Clinical Pharmacy</t>
  </si>
  <si>
    <t>Pharmacy Training Unit</t>
  </si>
  <si>
    <t>Points</t>
  </si>
  <si>
    <t>Grades</t>
  </si>
  <si>
    <t>Very good</t>
  </si>
  <si>
    <t>Good</t>
  </si>
  <si>
    <t>Satisfactory</t>
  </si>
  <si>
    <t>Unsatisfactory</t>
  </si>
  <si>
    <t>Excellent</t>
  </si>
  <si>
    <t>Actual Grade</t>
  </si>
  <si>
    <t>Justifications</t>
  </si>
  <si>
    <t>Strengths</t>
  </si>
  <si>
    <t>Weaknesses</t>
  </si>
  <si>
    <t>Institution</t>
  </si>
  <si>
    <t>Eval. period</t>
  </si>
  <si>
    <t>Item</t>
  </si>
  <si>
    <t>Target</t>
  </si>
  <si>
    <t>Academic performance</t>
  </si>
  <si>
    <t>Professional &amp; scholarly growth</t>
  </si>
  <si>
    <t>Empl. type</t>
  </si>
  <si>
    <t>Empl. number</t>
  </si>
  <si>
    <t>Empl. name</t>
  </si>
  <si>
    <t>College, university, community service</t>
  </si>
  <si>
    <t xml:space="preserve">Supervisory role performance </t>
  </si>
  <si>
    <t>Relat. Wt</t>
  </si>
  <si>
    <t>Understands his role and how it contributes towards achieving the college goals.</t>
  </si>
  <si>
    <t>Takes responsibility for his decisions and actions, and refrain from blaming others.</t>
  </si>
  <si>
    <t>Being open and transparent about challenges faced at work.</t>
  </si>
  <si>
    <t>Shares information openly according to work requirements.</t>
  </si>
  <si>
    <t>Seeks to benefit from members working in other departments and establish supportive working relationship with them.</t>
  </si>
  <si>
    <t>Responds to support and assistance requests from other departments.</t>
  </si>
  <si>
    <t>Uses clear and effective written communication.</t>
  </si>
  <si>
    <t>Uses clear and effective oral communication.</t>
  </si>
  <si>
    <t>Actively listens to others.</t>
  </si>
  <si>
    <t>Able to multitask and prioritize work effectively.</t>
  </si>
  <si>
    <t>Can be relied on and perform job tasks effectively and in a timely manner.</t>
  </si>
  <si>
    <t>Take initiative and able to perform tasks without direction from supervisor.</t>
  </si>
  <si>
    <t>Constantly seek to learn and self-improve.</t>
  </si>
  <si>
    <t>Help the professional growth of others.</t>
  </si>
  <si>
    <t>Able to face work challenges.</t>
  </si>
  <si>
    <t>Seeks a higher level of achievement and innovation when performing tasks.</t>
  </si>
  <si>
    <t>Reports for work on time and is available when needed.</t>
  </si>
  <si>
    <t>Focuses on meeting beneficiaries needs while executing duties.</t>
  </si>
  <si>
    <t>Flexible and able to work in circumstances that involve a great degree of ambiguity.</t>
  </si>
  <si>
    <t>Supports and encourages his team to achieve their goals, even in difficult circumstances.</t>
  </si>
  <si>
    <t>Thinks logically without being influenced by personal considerations.</t>
  </si>
  <si>
    <t>Delegates tasks effectively and track results.</t>
  </si>
  <si>
    <t>Description</t>
  </si>
  <si>
    <t>No.</t>
  </si>
  <si>
    <t xml:space="preserve">Actual </t>
  </si>
  <si>
    <t>Outcome</t>
  </si>
  <si>
    <t>Faculty Charter</t>
  </si>
  <si>
    <t>Supports employee growth and professional development.</t>
  </si>
  <si>
    <t>Eval. year</t>
  </si>
  <si>
    <t>Relat. Wt (%)</t>
  </si>
  <si>
    <t>out of 5</t>
  </si>
  <si>
    <t>Total</t>
  </si>
  <si>
    <t>Level (1-5)</t>
  </si>
  <si>
    <t>Overall score</t>
  </si>
  <si>
    <t>Total relat. wt</t>
  </si>
  <si>
    <t>Target Outcome</t>
  </si>
  <si>
    <t>Faculty Evaluation</t>
  </si>
  <si>
    <t>Notes</t>
  </si>
  <si>
    <t>Overall Grade</t>
  </si>
  <si>
    <t>Student evaluation</t>
  </si>
  <si>
    <t>Attending cultural and social activities held at the college, university, and community</t>
  </si>
  <si>
    <t>Comments</t>
  </si>
  <si>
    <t>Provide related documents</t>
  </si>
  <si>
    <t># teaching credits</t>
  </si>
  <si>
    <t># students</t>
  </si>
  <si>
    <t>Participation in student advising and counselling</t>
  </si>
  <si>
    <t>Achievement of Goals</t>
  </si>
  <si>
    <t>Teaching load per semester</t>
  </si>
  <si>
    <t>Other: Specify</t>
  </si>
  <si>
    <t>Provide related documents if the committee is at the the college or university level</t>
  </si>
  <si>
    <t>Active participation in committees at the dept, college, or university level</t>
  </si>
  <si>
    <t>Publishing articles in indexed databases (Scopus, ISI), books, or patents</t>
  </si>
  <si>
    <t>-</t>
  </si>
  <si>
    <t>وصف الهدف</t>
  </si>
  <si>
    <t>معيار القياس</t>
  </si>
  <si>
    <t>الوزن النسبي</t>
  </si>
  <si>
    <t>الناتج المستهدف</t>
  </si>
  <si>
    <t>Objective Description</t>
  </si>
  <si>
    <t>Measurement Standard</t>
  </si>
  <si>
    <t>Target Result</t>
  </si>
  <si>
    <t>Relative Weight (%)</t>
  </si>
  <si>
    <t># attended activities</t>
  </si>
  <si>
    <t># published items</t>
  </si>
  <si>
    <t># committees</t>
  </si>
  <si>
    <t>Achieved initiatives or innovative ideas to improve work efficiency &amp; performance</t>
  </si>
  <si>
    <t>Preparing annual report</t>
  </si>
  <si>
    <t># initiatives or ideas</t>
  </si>
  <si>
    <t>Annual report</t>
  </si>
  <si>
    <t>% student eval survey</t>
  </si>
  <si>
    <t>Objectives examples</t>
  </si>
  <si>
    <t>Selected objectives</t>
  </si>
  <si>
    <t>Evaluator name</t>
  </si>
  <si>
    <t>Attending or participating in conferences, workshops, or scientific societies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</si>
</sst>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]dd/mm/yyyy\ g;@" x16r2:formatCode16="[$-en-SA,1]dd/mm/yyyy\ g;@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.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D763"/>
        <bgColor indexed="64"/>
      </patternFill>
    </fill>
    <fill>
      <patternFill patternType="solid">
        <fgColor rgb="FFAEE67A"/>
        <bgColor indexed="64"/>
      </patternFill>
    </fill>
    <fill>
      <patternFill patternType="solid">
        <fgColor rgb="FFFCFFA3"/>
        <bgColor indexed="64"/>
      </patternFill>
    </fill>
    <fill>
      <patternFill patternType="solid">
        <fgColor rgb="FFFECF5A"/>
        <bgColor indexed="64"/>
      </patternFill>
    </fill>
    <fill>
      <patternFill patternType="solid">
        <fgColor rgb="FFFD6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1" tint="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1" tint="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1" tint="0.249977111117893"/>
      </left>
      <right style="thin">
        <color theme="0" tint="-0.249977111117893"/>
      </right>
      <top style="thin">
        <color theme="0" tint="-0.249977111117893"/>
      </top>
      <bottom style="thin">
        <color theme="1" tint="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1" tint="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1" tint="0.249977111117893"/>
      </bottom>
      <diagonal/>
    </border>
    <border>
      <left/>
      <right/>
      <top style="thin">
        <color theme="0" tint="-0.249977111117893"/>
      </top>
      <bottom style="thin">
        <color theme="1" tint="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1" tint="0.249977111117893"/>
      </bottom>
      <diagonal/>
    </border>
    <border>
      <left style="thin">
        <color theme="0" tint="-0.249977111117893"/>
      </left>
      <right style="thin">
        <color theme="1" tint="0.249977111117893"/>
      </right>
      <top style="thin">
        <color theme="0" tint="-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0" tint="-0.249977111117893"/>
      </right>
      <top style="thin">
        <color theme="1" tint="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1" tint="0.249977111117893"/>
      </top>
      <bottom/>
      <diagonal/>
    </border>
    <border>
      <left style="thin">
        <color theme="0" tint="-0.249977111117893"/>
      </left>
      <right/>
      <top style="thin">
        <color theme="1" tint="0.249977111117893"/>
      </top>
      <bottom/>
      <diagonal/>
    </border>
    <border>
      <left/>
      <right/>
      <top style="thin">
        <color theme="1" tint="0.249977111117893"/>
      </top>
      <bottom/>
      <diagonal/>
    </border>
    <border>
      <left/>
      <right style="thin">
        <color theme="0" tint="-0.249977111117893"/>
      </right>
      <top style="thin">
        <color theme="1" tint="0.249977111117893"/>
      </top>
      <bottom/>
      <diagonal/>
    </border>
    <border>
      <left style="thin">
        <color theme="0" tint="-0.249977111117893"/>
      </left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theme="1" tint="0.249977111117893"/>
      </left>
      <right style="thin">
        <color theme="0" tint="-0.249977111117893"/>
      </right>
      <top style="thin">
        <color theme="1" tint="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1" tint="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1" tint="0.249977111117893"/>
      </top>
      <bottom style="thin">
        <color theme="0" tint="-0.249977111117893"/>
      </bottom>
      <diagonal/>
    </border>
    <border>
      <left/>
      <right/>
      <top style="thin">
        <color theme="1" tint="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1" tint="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1" tint="0.249977111117893"/>
      </right>
      <top style="thin">
        <color theme="1" tint="0.249977111117893"/>
      </top>
      <bottom style="thin">
        <color theme="0" tint="-0.249977111117893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1" tint="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34998626667073579"/>
      </top>
      <bottom/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/>
      <bottom style="thin">
        <color theme="0" tint="-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/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249977111117893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249977111117893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9" fontId="0" fillId="0" borderId="0" xfId="0" applyNumberFormat="1" applyAlignment="1">
      <alignment horizontal="left"/>
    </xf>
    <xf numFmtId="0" fontId="0" fillId="0" borderId="0" xfId="0" quotePrefix="1"/>
    <xf numFmtId="0" fontId="0" fillId="9" borderId="6" xfId="0" applyFill="1" applyBorder="1" applyAlignment="1">
      <alignment horizontal="left"/>
    </xf>
    <xf numFmtId="0" fontId="0" fillId="9" borderId="10" xfId="0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8" borderId="1" xfId="0" applyFont="1" applyFill="1" applyBorder="1" applyAlignment="1">
      <alignment horizontal="center" vertical="center" wrapText="1"/>
    </xf>
    <xf numFmtId="0" fontId="0" fillId="0" borderId="10" xfId="0" applyFill="1" applyBorder="1" applyAlignment="1"/>
    <xf numFmtId="0" fontId="0" fillId="0" borderId="7" xfId="0" applyFill="1" applyBorder="1" applyAlignme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9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 vertical="top"/>
    </xf>
    <xf numFmtId="0" fontId="2" fillId="0" borderId="0" xfId="0" applyFont="1" applyBorder="1" applyAlignment="1">
      <alignment horizontal="left"/>
    </xf>
    <xf numFmtId="0" fontId="2" fillId="0" borderId="10" xfId="0" applyFont="1" applyFill="1" applyBorder="1" applyAlignment="1">
      <alignment vertical="center"/>
    </xf>
    <xf numFmtId="0" fontId="0" fillId="0" borderId="0" xfId="0" applyBorder="1" applyAlignment="1">
      <alignment horizontal="left" vertical="top" wrapText="1"/>
    </xf>
    <xf numFmtId="9" fontId="2" fillId="8" borderId="1" xfId="1" applyFont="1" applyFill="1" applyBorder="1" applyAlignment="1">
      <alignment vertical="center"/>
    </xf>
    <xf numFmtId="9" fontId="2" fillId="0" borderId="6" xfId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0" fillId="2" borderId="51" xfId="0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9" borderId="1" xfId="0" applyFill="1" applyBorder="1" applyAlignment="1" applyProtection="1">
      <alignment horizontal="center" vertical="center"/>
      <protection locked="0"/>
    </xf>
    <xf numFmtId="0" fontId="0" fillId="0" borderId="40" xfId="0" applyBorder="1" applyAlignment="1">
      <alignment horizontal="left" vertical="top" wrapText="1"/>
    </xf>
    <xf numFmtId="0" fontId="0" fillId="0" borderId="16" xfId="0" applyBorder="1" applyAlignment="1">
      <alignment horizontal="left" vertical="top"/>
    </xf>
    <xf numFmtId="1" fontId="0" fillId="0" borderId="16" xfId="0" applyNumberFormat="1" applyBorder="1" applyAlignment="1">
      <alignment horizontal="center" vertical="top"/>
    </xf>
    <xf numFmtId="1" fontId="0" fillId="0" borderId="41" xfId="0" applyNumberFormat="1" applyBorder="1" applyAlignment="1">
      <alignment horizontal="center" vertical="top"/>
    </xf>
    <xf numFmtId="0" fontId="0" fillId="0" borderId="42" xfId="0" applyBorder="1" applyAlignment="1">
      <alignment horizontal="left" vertical="top" wrapText="1"/>
    </xf>
    <xf numFmtId="0" fontId="0" fillId="0" borderId="15" xfId="0" applyBorder="1" applyAlignment="1">
      <alignment horizontal="left" vertical="top"/>
    </xf>
    <xf numFmtId="1" fontId="0" fillId="0" borderId="15" xfId="0" applyNumberFormat="1" applyBorder="1" applyAlignment="1">
      <alignment horizontal="center" vertical="top"/>
    </xf>
    <xf numFmtId="1" fontId="0" fillId="0" borderId="43" xfId="0" applyNumberFormat="1" applyBorder="1" applyAlignment="1">
      <alignment horizontal="center" vertical="top"/>
    </xf>
    <xf numFmtId="1" fontId="0" fillId="0" borderId="45" xfId="0" applyNumberFormat="1" applyBorder="1" applyAlignment="1">
      <alignment horizontal="center" vertical="top"/>
    </xf>
    <xf numFmtId="1" fontId="0" fillId="0" borderId="46" xfId="0" applyNumberFormat="1" applyBorder="1" applyAlignment="1">
      <alignment horizontal="center" vertical="top"/>
    </xf>
    <xf numFmtId="0" fontId="0" fillId="0" borderId="44" xfId="0" applyBorder="1" applyAlignment="1">
      <alignment horizontal="left" vertical="top" wrapText="1"/>
    </xf>
    <xf numFmtId="0" fontId="0" fillId="0" borderId="45" xfId="0" applyBorder="1" applyAlignment="1">
      <alignment horizontal="left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2" fillId="0" borderId="6" xfId="0" applyFont="1" applyFill="1" applyBorder="1" applyAlignment="1" applyProtection="1">
      <alignment horizontal="left"/>
    </xf>
    <xf numFmtId="0" fontId="2" fillId="0" borderId="10" xfId="0" applyFont="1" applyFill="1" applyBorder="1" applyAlignment="1" applyProtection="1">
      <alignment horizontal="left"/>
    </xf>
    <xf numFmtId="0" fontId="0" fillId="0" borderId="10" xfId="0" applyFill="1" applyBorder="1" applyAlignment="1" applyProtection="1">
      <alignment horizontal="left"/>
    </xf>
    <xf numFmtId="0" fontId="2" fillId="8" borderId="2" xfId="0" applyFont="1" applyFill="1" applyBorder="1" applyAlignment="1">
      <alignment horizontal="left"/>
    </xf>
    <xf numFmtId="0" fontId="2" fillId="8" borderId="4" xfId="0" applyFont="1" applyFill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9" borderId="1" xfId="0" applyFill="1" applyBorder="1" applyAlignment="1" applyProtection="1">
      <alignment horizontal="left" vertical="top" wrapText="1"/>
      <protection locked="0"/>
    </xf>
    <xf numFmtId="0" fontId="0" fillId="9" borderId="1" xfId="0" applyFill="1" applyBorder="1" applyAlignment="1" applyProtection="1">
      <alignment horizontal="left" vertical="center" wrapText="1"/>
      <protection locked="0"/>
    </xf>
    <xf numFmtId="1" fontId="0" fillId="9" borderId="1" xfId="0" applyNumberFormat="1" applyFill="1" applyBorder="1" applyAlignment="1" applyProtection="1">
      <alignment horizontal="center" vertical="center"/>
      <protection locked="0"/>
    </xf>
    <xf numFmtId="0" fontId="0" fillId="9" borderId="1" xfId="0" applyNumberForma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2" fillId="8" borderId="2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" fontId="2" fillId="8" borderId="1" xfId="0" applyNumberFormat="1" applyFont="1" applyFill="1" applyBorder="1" applyAlignment="1">
      <alignment horizontal="center" vertical="center"/>
    </xf>
    <xf numFmtId="9" fontId="0" fillId="0" borderId="12" xfId="0" applyNumberFormat="1" applyFill="1" applyBorder="1" applyAlignment="1">
      <alignment horizontal="center" vertical="center"/>
    </xf>
    <xf numFmtId="9" fontId="0" fillId="0" borderId="6" xfId="0" applyNumberForma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9" fontId="3" fillId="2" borderId="1" xfId="1" applyFont="1" applyFill="1" applyBorder="1" applyAlignment="1">
      <alignment horizontal="center" vertical="center" wrapText="1"/>
    </xf>
    <xf numFmtId="9" fontId="2" fillId="8" borderId="1" xfId="1" applyFont="1" applyFill="1" applyBorder="1" applyAlignment="1">
      <alignment horizontal="center" vertical="center"/>
    </xf>
    <xf numFmtId="164" fontId="3" fillId="0" borderId="2" xfId="0" applyNumberFormat="1" applyFont="1" applyBorder="1" applyAlignment="1" applyProtection="1">
      <alignment horizontal="left" vertical="center"/>
      <protection locked="0"/>
    </xf>
    <xf numFmtId="164" fontId="3" fillId="0" borderId="3" xfId="0" applyNumberFormat="1" applyFont="1" applyBorder="1" applyAlignment="1" applyProtection="1">
      <alignment horizontal="left" vertical="center"/>
      <protection locked="0"/>
    </xf>
    <xf numFmtId="164" fontId="3" fillId="0" borderId="4" xfId="0" applyNumberFormat="1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center"/>
    </xf>
    <xf numFmtId="0" fontId="0" fillId="0" borderId="10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4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/>
      <protection locked="0"/>
    </xf>
    <xf numFmtId="0" fontId="3" fillId="0" borderId="3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2" fontId="2" fillId="8" borderId="2" xfId="0" applyNumberFormat="1" applyFont="1" applyFill="1" applyBorder="1" applyAlignment="1">
      <alignment horizontal="center"/>
    </xf>
    <xf numFmtId="2" fontId="2" fillId="8" borderId="4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2" fontId="2" fillId="8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9" fontId="0" fillId="4" borderId="1" xfId="0" applyNumberFormat="1" applyFill="1" applyBorder="1" applyAlignment="1">
      <alignment horizontal="center"/>
    </xf>
    <xf numFmtId="9" fontId="0" fillId="3" borderId="1" xfId="0" applyNumberFormat="1" applyFill="1" applyBorder="1" applyAlignment="1">
      <alignment horizontal="center" wrapText="1"/>
    </xf>
    <xf numFmtId="9" fontId="2" fillId="8" borderId="1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9" fontId="0" fillId="7" borderId="1" xfId="0" applyNumberFormat="1" applyFill="1" applyBorder="1" applyAlignment="1">
      <alignment horizontal="center"/>
    </xf>
    <xf numFmtId="9" fontId="0" fillId="6" borderId="1" xfId="0" applyNumberFormat="1" applyFill="1" applyBorder="1" applyAlignment="1">
      <alignment horizontal="center"/>
    </xf>
    <xf numFmtId="9" fontId="0" fillId="5" borderId="1" xfId="0" applyNumberFormat="1" applyFill="1" applyBorder="1" applyAlignment="1">
      <alignment horizontal="center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5" fillId="2" borderId="33" xfId="0" applyFont="1" applyFill="1" applyBorder="1" applyAlignment="1" applyProtection="1">
      <alignment horizontal="left" vertical="top" wrapText="1"/>
    </xf>
    <xf numFmtId="0" fontId="5" fillId="2" borderId="34" xfId="0" applyFont="1" applyFill="1" applyBorder="1" applyAlignment="1" applyProtection="1">
      <alignment horizontal="left" vertical="top" wrapText="1"/>
    </xf>
    <xf numFmtId="0" fontId="5" fillId="2" borderId="35" xfId="0" applyFont="1" applyFill="1" applyBorder="1" applyAlignment="1" applyProtection="1">
      <alignment horizontal="left" vertical="top" wrapText="1"/>
    </xf>
    <xf numFmtId="0" fontId="3" fillId="2" borderId="33" xfId="0" applyFont="1" applyFill="1" applyBorder="1" applyAlignment="1" applyProtection="1">
      <alignment horizontal="left" vertical="top" wrapText="1"/>
    </xf>
    <xf numFmtId="0" fontId="3" fillId="2" borderId="34" xfId="0" applyFont="1" applyFill="1" applyBorder="1" applyAlignment="1" applyProtection="1">
      <alignment horizontal="left" vertical="top" wrapText="1"/>
    </xf>
    <xf numFmtId="0" fontId="3" fillId="2" borderId="35" xfId="0" applyFont="1" applyFill="1" applyBorder="1" applyAlignment="1" applyProtection="1">
      <alignment horizontal="left" vertical="top" wrapText="1"/>
    </xf>
    <xf numFmtId="1" fontId="3" fillId="2" borderId="32" xfId="1" applyNumberFormat="1" applyFont="1" applyFill="1" applyBorder="1" applyAlignment="1" applyProtection="1">
      <alignment horizontal="left" vertical="top" wrapText="1"/>
    </xf>
    <xf numFmtId="1" fontId="3" fillId="2" borderId="36" xfId="1" applyNumberFormat="1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left" vertical="top" wrapText="1"/>
    </xf>
    <xf numFmtId="0" fontId="5" fillId="2" borderId="3" xfId="0" applyFont="1" applyFill="1" applyBorder="1" applyAlignment="1" applyProtection="1">
      <alignment horizontal="left" vertical="top" wrapText="1"/>
    </xf>
    <xf numFmtId="0" fontId="5" fillId="2" borderId="4" xfId="0" applyFont="1" applyFill="1" applyBorder="1" applyAlignment="1" applyProtection="1">
      <alignment horizontal="left" vertical="top" wrapText="1"/>
    </xf>
    <xf numFmtId="0" fontId="3" fillId="2" borderId="2" xfId="0" applyFont="1" applyFill="1" applyBorder="1" applyAlignment="1" applyProtection="1">
      <alignment horizontal="left" vertical="top" wrapText="1"/>
    </xf>
    <xf numFmtId="0" fontId="3" fillId="2" borderId="3" xfId="0" applyFont="1" applyFill="1" applyBorder="1" applyAlignment="1" applyProtection="1">
      <alignment horizontal="left" vertical="top" wrapText="1"/>
    </xf>
    <xf numFmtId="0" fontId="3" fillId="2" borderId="4" xfId="0" applyFont="1" applyFill="1" applyBorder="1" applyAlignment="1" applyProtection="1">
      <alignment horizontal="left" vertical="top" wrapText="1"/>
    </xf>
    <xf numFmtId="1" fontId="3" fillId="2" borderId="1" xfId="1" applyNumberFormat="1" applyFont="1" applyFill="1" applyBorder="1" applyAlignment="1" applyProtection="1">
      <alignment horizontal="left" vertical="top" wrapText="1"/>
    </xf>
    <xf numFmtId="1" fontId="3" fillId="2" borderId="18" xfId="1" applyNumberFormat="1" applyFont="1" applyFill="1" applyBorder="1" applyAlignment="1" applyProtection="1">
      <alignment horizontal="left" vertical="top" wrapText="1"/>
    </xf>
    <xf numFmtId="0" fontId="5" fillId="2" borderId="21" xfId="0" applyFont="1" applyFill="1" applyBorder="1" applyAlignment="1" applyProtection="1">
      <alignment horizontal="left" vertical="top" wrapText="1"/>
    </xf>
    <xf numFmtId="0" fontId="5" fillId="2" borderId="22" xfId="0" applyFont="1" applyFill="1" applyBorder="1" applyAlignment="1" applyProtection="1">
      <alignment horizontal="left" vertical="top" wrapText="1"/>
    </xf>
    <xf numFmtId="0" fontId="5" fillId="2" borderId="23" xfId="0" applyFont="1" applyFill="1" applyBorder="1" applyAlignment="1" applyProtection="1">
      <alignment horizontal="left" vertical="top" wrapText="1"/>
    </xf>
    <xf numFmtId="0" fontId="3" fillId="2" borderId="21" xfId="0" applyFont="1" applyFill="1" applyBorder="1" applyAlignment="1" applyProtection="1">
      <alignment horizontal="left" vertical="top" wrapText="1"/>
    </xf>
    <xf numFmtId="0" fontId="3" fillId="2" borderId="22" xfId="0" applyFont="1" applyFill="1" applyBorder="1" applyAlignment="1" applyProtection="1">
      <alignment horizontal="left" vertical="top" wrapText="1"/>
    </xf>
    <xf numFmtId="0" fontId="3" fillId="2" borderId="23" xfId="0" applyFont="1" applyFill="1" applyBorder="1" applyAlignment="1" applyProtection="1">
      <alignment horizontal="left" vertical="top" wrapText="1"/>
    </xf>
    <xf numFmtId="1" fontId="3" fillId="2" borderId="20" xfId="1" applyNumberFormat="1" applyFont="1" applyFill="1" applyBorder="1" applyAlignment="1" applyProtection="1">
      <alignment horizontal="left" vertical="top" wrapText="1"/>
    </xf>
    <xf numFmtId="1" fontId="3" fillId="2" borderId="24" xfId="1" applyNumberFormat="1" applyFont="1" applyFill="1" applyBorder="1" applyAlignment="1" applyProtection="1">
      <alignment horizontal="left" vertical="top" wrapText="1"/>
    </xf>
    <xf numFmtId="0" fontId="2" fillId="0" borderId="0" xfId="0" applyFont="1" applyBorder="1" applyAlignment="1">
      <alignment horizontal="left"/>
    </xf>
    <xf numFmtId="0" fontId="4" fillId="8" borderId="25" xfId="0" applyFont="1" applyFill="1" applyBorder="1" applyAlignment="1" applyProtection="1">
      <alignment horizontal="center" vertical="center" wrapText="1"/>
    </xf>
    <xf numFmtId="0" fontId="4" fillId="8" borderId="26" xfId="0" applyFont="1" applyFill="1" applyBorder="1" applyAlignment="1" applyProtection="1">
      <alignment horizontal="center" vertical="center" wrapText="1"/>
    </xf>
    <xf numFmtId="0" fontId="4" fillId="8" borderId="27" xfId="0" applyFont="1" applyFill="1" applyBorder="1" applyAlignment="1" applyProtection="1">
      <alignment horizontal="center" vertical="center" wrapText="1"/>
    </xf>
    <xf numFmtId="0" fontId="4" fillId="8" borderId="28" xfId="0" applyFont="1" applyFill="1" applyBorder="1" applyAlignment="1" applyProtection="1">
      <alignment horizontal="center" vertical="center" wrapText="1"/>
    </xf>
    <xf numFmtId="0" fontId="4" fillId="8" borderId="29" xfId="0" applyFont="1" applyFill="1" applyBorder="1" applyAlignment="1" applyProtection="1">
      <alignment horizontal="center" vertical="center" wrapText="1"/>
    </xf>
    <xf numFmtId="0" fontId="4" fillId="8" borderId="30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ercent" xfId="1" builtinId="5"/>
  </cellStyles>
  <dxfs count="2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424242"/>
      <color rgb="FFFD6F66"/>
      <color rgb="FFFECF5A"/>
      <color rgb="FFFCFFA3"/>
      <color rgb="FFAEE67A"/>
      <color rgb="FF00D7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3803E-E543-434D-B4AD-E5D91C37F257}">
  <dimension ref="A1:N51"/>
  <sheetViews>
    <sheetView showGridLines="0" tabSelected="1" zoomScaleNormal="100" workbookViewId="0">
      <selection activeCell="J3" sqref="J3:N3"/>
    </sheetView>
  </sheetViews>
  <sheetFormatPr baseColWidth="10" defaultRowHeight="16" x14ac:dyDescent="0.2"/>
  <cols>
    <col min="1" max="1" width="6.83203125" style="1" customWidth="1"/>
    <col min="2" max="2" width="7.33203125" style="1" customWidth="1"/>
    <col min="3" max="4" width="5.83203125" style="1" customWidth="1"/>
    <col min="5" max="12" width="6.33203125" style="1" customWidth="1"/>
    <col min="13" max="14" width="5.83203125" style="1" customWidth="1"/>
    <col min="15" max="15" width="0.83203125" style="1" customWidth="1"/>
    <col min="16" max="17" width="6.33203125" style="1" customWidth="1"/>
    <col min="18" max="16384" width="10.83203125" style="1"/>
  </cols>
  <sheetData>
    <row r="1" spans="1:14" x14ac:dyDescent="0.2">
      <c r="A1" s="108" t="s">
        <v>89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s="2" customFormat="1" x14ac:dyDescent="0.2">
      <c r="A2" s="79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x14ac:dyDescent="0.2">
      <c r="A3" s="68" t="s">
        <v>51</v>
      </c>
      <c r="B3" s="69"/>
      <c r="C3" s="109" t="s">
        <v>1</v>
      </c>
      <c r="D3" s="110"/>
      <c r="E3" s="110"/>
      <c r="F3" s="110"/>
      <c r="G3" s="111"/>
      <c r="H3" s="68" t="s">
        <v>59</v>
      </c>
      <c r="I3" s="69"/>
      <c r="J3" s="70"/>
      <c r="K3" s="71"/>
      <c r="L3" s="71"/>
      <c r="M3" s="71"/>
      <c r="N3" s="72"/>
    </row>
    <row r="4" spans="1:14" x14ac:dyDescent="0.2">
      <c r="A4" s="68" t="s">
        <v>2</v>
      </c>
      <c r="B4" s="69"/>
      <c r="C4" s="109" t="s">
        <v>3</v>
      </c>
      <c r="D4" s="110"/>
      <c r="E4" s="110"/>
      <c r="F4" s="110"/>
      <c r="G4" s="111"/>
      <c r="H4" s="68" t="s">
        <v>58</v>
      </c>
      <c r="I4" s="69"/>
      <c r="J4" s="70"/>
      <c r="K4" s="71"/>
      <c r="L4" s="71"/>
      <c r="M4" s="71"/>
      <c r="N4" s="72"/>
    </row>
    <row r="5" spans="1:14" x14ac:dyDescent="0.2">
      <c r="A5" s="68" t="s">
        <v>4</v>
      </c>
      <c r="B5" s="69"/>
      <c r="C5" s="70"/>
      <c r="D5" s="71"/>
      <c r="E5" s="71"/>
      <c r="F5" s="71"/>
      <c r="G5" s="72"/>
      <c r="H5" s="68" t="s">
        <v>5</v>
      </c>
      <c r="I5" s="69"/>
      <c r="J5" s="70"/>
      <c r="K5" s="71"/>
      <c r="L5" s="71"/>
      <c r="M5" s="71"/>
      <c r="N5" s="72"/>
    </row>
    <row r="6" spans="1:14" x14ac:dyDescent="0.2">
      <c r="A6" s="68" t="s">
        <v>52</v>
      </c>
      <c r="B6" s="69"/>
      <c r="C6" s="70"/>
      <c r="D6" s="71"/>
      <c r="E6" s="71"/>
      <c r="F6" s="71"/>
      <c r="G6" s="72"/>
      <c r="H6" s="68" t="s">
        <v>57</v>
      </c>
      <c r="I6" s="69"/>
      <c r="J6" s="70" t="s">
        <v>7</v>
      </c>
      <c r="K6" s="71"/>
      <c r="L6" s="71"/>
      <c r="M6" s="71"/>
      <c r="N6" s="72"/>
    </row>
    <row r="7" spans="1:14" x14ac:dyDescent="0.2">
      <c r="A7" s="68" t="s">
        <v>91</v>
      </c>
      <c r="B7" s="69"/>
      <c r="C7" s="70"/>
      <c r="D7" s="71"/>
      <c r="E7" s="71"/>
      <c r="F7" s="71"/>
      <c r="G7" s="72"/>
      <c r="H7" s="65"/>
      <c r="I7" s="66"/>
      <c r="J7" s="67"/>
      <c r="K7" s="67"/>
      <c r="L7" s="67"/>
      <c r="M7" s="67"/>
      <c r="N7" s="67"/>
    </row>
    <row r="8" spans="1:14" x14ac:dyDescent="0.2">
      <c r="A8" s="68" t="s">
        <v>134</v>
      </c>
      <c r="B8" s="69"/>
      <c r="C8" s="70"/>
      <c r="D8" s="71"/>
      <c r="E8" s="71"/>
      <c r="F8" s="71"/>
      <c r="G8" s="72"/>
      <c r="H8" s="45"/>
      <c r="I8" s="46"/>
      <c r="J8" s="47"/>
      <c r="K8" s="47"/>
      <c r="L8" s="47"/>
      <c r="M8" s="47"/>
      <c r="N8" s="47"/>
    </row>
    <row r="9" spans="1:14" ht="11" customHeight="1" x14ac:dyDescent="0.2">
      <c r="A9" s="2"/>
      <c r="D9" s="2"/>
      <c r="H9" s="48"/>
      <c r="I9" s="48"/>
      <c r="J9" s="48"/>
      <c r="K9" s="48"/>
      <c r="L9" s="48"/>
      <c r="M9" s="48"/>
      <c r="N9" s="48"/>
    </row>
    <row r="10" spans="1:14" x14ac:dyDescent="0.2">
      <c r="A10" s="79" t="s">
        <v>133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</row>
    <row r="11" spans="1:14" s="2" customFormat="1" ht="16" customHeight="1" x14ac:dyDescent="0.2">
      <c r="A11" s="77" t="s">
        <v>86</v>
      </c>
      <c r="B11" s="77" t="s">
        <v>9</v>
      </c>
      <c r="C11" s="77"/>
      <c r="D11" s="77"/>
      <c r="E11" s="77"/>
      <c r="F11" s="77"/>
      <c r="G11" s="77"/>
      <c r="H11" s="77" t="s">
        <v>10</v>
      </c>
      <c r="I11" s="77"/>
      <c r="J11" s="77" t="s">
        <v>92</v>
      </c>
      <c r="K11" s="77"/>
      <c r="L11" s="77" t="s">
        <v>98</v>
      </c>
      <c r="M11" s="77"/>
      <c r="N11" s="77"/>
    </row>
    <row r="12" spans="1:14" s="2" customFormat="1" x14ac:dyDescent="0.2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</row>
    <row r="13" spans="1:14" ht="32" customHeight="1" x14ac:dyDescent="0.2">
      <c r="A13" s="49">
        <v>1</v>
      </c>
      <c r="B13" s="73"/>
      <c r="C13" s="73"/>
      <c r="D13" s="73"/>
      <c r="E13" s="73"/>
      <c r="F13" s="73"/>
      <c r="G13" s="73"/>
      <c r="H13" s="74"/>
      <c r="I13" s="74"/>
      <c r="J13" s="75"/>
      <c r="K13" s="75"/>
      <c r="L13" s="76"/>
      <c r="M13" s="76"/>
      <c r="N13" s="76"/>
    </row>
    <row r="14" spans="1:14" ht="32" customHeight="1" x14ac:dyDescent="0.2">
      <c r="A14" s="49">
        <v>2</v>
      </c>
      <c r="B14" s="73"/>
      <c r="C14" s="73"/>
      <c r="D14" s="73"/>
      <c r="E14" s="73"/>
      <c r="F14" s="73"/>
      <c r="G14" s="73"/>
      <c r="H14" s="74"/>
      <c r="I14" s="74"/>
      <c r="J14" s="75"/>
      <c r="K14" s="75"/>
      <c r="L14" s="76"/>
      <c r="M14" s="76"/>
      <c r="N14" s="76"/>
    </row>
    <row r="15" spans="1:14" ht="32" customHeight="1" x14ac:dyDescent="0.2">
      <c r="A15" s="49">
        <v>3</v>
      </c>
      <c r="B15" s="73"/>
      <c r="C15" s="73"/>
      <c r="D15" s="73"/>
      <c r="E15" s="73"/>
      <c r="F15" s="73"/>
      <c r="G15" s="73"/>
      <c r="H15" s="74"/>
      <c r="I15" s="74"/>
      <c r="J15" s="75"/>
      <c r="K15" s="75"/>
      <c r="L15" s="76"/>
      <c r="M15" s="76"/>
      <c r="N15" s="76"/>
    </row>
    <row r="16" spans="1:14" ht="32" customHeight="1" x14ac:dyDescent="0.2">
      <c r="A16" s="49"/>
      <c r="B16" s="73"/>
      <c r="C16" s="73"/>
      <c r="D16" s="73"/>
      <c r="E16" s="73"/>
      <c r="F16" s="73"/>
      <c r="G16" s="73"/>
      <c r="H16" s="74"/>
      <c r="I16" s="74"/>
      <c r="J16" s="75"/>
      <c r="K16" s="75"/>
      <c r="L16" s="76"/>
      <c r="M16" s="76"/>
      <c r="N16" s="76"/>
    </row>
    <row r="17" spans="1:14" ht="32" customHeight="1" x14ac:dyDescent="0.2">
      <c r="A17" s="49"/>
      <c r="B17" s="73"/>
      <c r="C17" s="73"/>
      <c r="D17" s="73"/>
      <c r="E17" s="73"/>
      <c r="F17" s="73"/>
      <c r="G17" s="73"/>
      <c r="H17" s="74"/>
      <c r="I17" s="74"/>
      <c r="J17" s="75"/>
      <c r="K17" s="75"/>
      <c r="L17" s="76"/>
      <c r="M17" s="76"/>
      <c r="N17" s="76"/>
    </row>
    <row r="18" spans="1:14" ht="32" customHeight="1" x14ac:dyDescent="0.2">
      <c r="A18" s="49"/>
      <c r="B18" s="73"/>
      <c r="C18" s="73"/>
      <c r="D18" s="73"/>
      <c r="E18" s="73"/>
      <c r="F18" s="73"/>
      <c r="G18" s="73"/>
      <c r="H18" s="74"/>
      <c r="I18" s="74"/>
      <c r="J18" s="75"/>
      <c r="K18" s="75"/>
      <c r="L18" s="76"/>
      <c r="M18" s="76"/>
      <c r="N18" s="76"/>
    </row>
    <row r="19" spans="1:14" x14ac:dyDescent="0.2">
      <c r="A19" s="34"/>
      <c r="B19" s="106"/>
      <c r="C19" s="106"/>
      <c r="D19" s="106"/>
      <c r="E19" s="106"/>
      <c r="F19" s="106"/>
      <c r="G19" s="107"/>
      <c r="H19" s="83" t="s">
        <v>94</v>
      </c>
      <c r="I19" s="83"/>
      <c r="J19" s="84">
        <f>SUM(J13:K18)</f>
        <v>0</v>
      </c>
      <c r="K19" s="84"/>
      <c r="L19" s="85"/>
      <c r="M19" s="85"/>
      <c r="N19" s="86"/>
    </row>
    <row r="20" spans="1:14" ht="8" customHeight="1" x14ac:dyDescent="0.2"/>
    <row r="21" spans="1:14" x14ac:dyDescent="0.2">
      <c r="A21" s="79" t="s">
        <v>11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</row>
    <row r="22" spans="1:14" s="2" customFormat="1" ht="48" customHeight="1" x14ac:dyDescent="0.2">
      <c r="A22" s="83" t="s">
        <v>12</v>
      </c>
      <c r="B22" s="83"/>
      <c r="C22" s="83" t="s">
        <v>62</v>
      </c>
      <c r="D22" s="83"/>
      <c r="E22" s="87" t="s">
        <v>85</v>
      </c>
      <c r="F22" s="88"/>
      <c r="G22" s="88"/>
      <c r="H22" s="88"/>
      <c r="I22" s="88"/>
      <c r="J22" s="88"/>
      <c r="K22" s="88"/>
      <c r="L22" s="89"/>
      <c r="M22" s="80" t="s">
        <v>95</v>
      </c>
      <c r="N22" s="81"/>
    </row>
    <row r="23" spans="1:14" ht="30" customHeight="1" x14ac:dyDescent="0.2">
      <c r="A23" s="78" t="s">
        <v>17</v>
      </c>
      <c r="B23" s="78"/>
      <c r="C23" s="90">
        <f>IF(J6="Supervisory",0.15,IF(J6="Non-supervisory",0.15,"Specify "&amp;H6))</f>
        <v>0.15</v>
      </c>
      <c r="D23" s="90"/>
      <c r="E23" s="62" t="s">
        <v>64</v>
      </c>
      <c r="F23" s="63"/>
      <c r="G23" s="63"/>
      <c r="H23" s="63"/>
      <c r="I23" s="63"/>
      <c r="J23" s="63"/>
      <c r="K23" s="63"/>
      <c r="L23" s="64"/>
      <c r="M23" s="82">
        <v>5</v>
      </c>
      <c r="N23" s="82"/>
    </row>
    <row r="24" spans="1:14" ht="30" customHeight="1" x14ac:dyDescent="0.2">
      <c r="A24" s="78"/>
      <c r="B24" s="78"/>
      <c r="C24" s="90"/>
      <c r="D24" s="90"/>
      <c r="E24" s="62" t="s">
        <v>63</v>
      </c>
      <c r="F24" s="63"/>
      <c r="G24" s="63"/>
      <c r="H24" s="63"/>
      <c r="I24" s="63"/>
      <c r="J24" s="63"/>
      <c r="K24" s="63"/>
      <c r="L24" s="64"/>
      <c r="M24" s="82">
        <v>5</v>
      </c>
      <c r="N24" s="82"/>
    </row>
    <row r="25" spans="1:14" ht="16" customHeight="1" x14ac:dyDescent="0.2">
      <c r="A25" s="78"/>
      <c r="B25" s="78"/>
      <c r="C25" s="90"/>
      <c r="D25" s="90"/>
      <c r="E25" s="62" t="s">
        <v>65</v>
      </c>
      <c r="F25" s="63"/>
      <c r="G25" s="63"/>
      <c r="H25" s="63"/>
      <c r="I25" s="63"/>
      <c r="J25" s="63"/>
      <c r="K25" s="63"/>
      <c r="L25" s="64"/>
      <c r="M25" s="82">
        <v>5</v>
      </c>
      <c r="N25" s="82"/>
    </row>
    <row r="26" spans="1:14" ht="16" customHeight="1" x14ac:dyDescent="0.2">
      <c r="A26" s="78" t="s">
        <v>13</v>
      </c>
      <c r="B26" s="78"/>
      <c r="C26" s="90">
        <f>IF(J6="Supervisory",0.15,IF(J6="Non-supervisory",0.2,"Specify "&amp;H6))</f>
        <v>0.2</v>
      </c>
      <c r="D26" s="90"/>
      <c r="E26" s="62" t="s">
        <v>66</v>
      </c>
      <c r="F26" s="63"/>
      <c r="G26" s="63"/>
      <c r="H26" s="63"/>
      <c r="I26" s="63"/>
      <c r="J26" s="63"/>
      <c r="K26" s="63"/>
      <c r="L26" s="64"/>
      <c r="M26" s="82">
        <v>5</v>
      </c>
      <c r="N26" s="82"/>
    </row>
    <row r="27" spans="1:14" ht="30" customHeight="1" x14ac:dyDescent="0.2">
      <c r="A27" s="78"/>
      <c r="B27" s="78"/>
      <c r="C27" s="90"/>
      <c r="D27" s="90"/>
      <c r="E27" s="62" t="s">
        <v>67</v>
      </c>
      <c r="F27" s="63"/>
      <c r="G27" s="63"/>
      <c r="H27" s="63"/>
      <c r="I27" s="63"/>
      <c r="J27" s="63"/>
      <c r="K27" s="63"/>
      <c r="L27" s="64"/>
      <c r="M27" s="82">
        <v>5</v>
      </c>
      <c r="N27" s="82"/>
    </row>
    <row r="28" spans="1:14" ht="30" customHeight="1" x14ac:dyDescent="0.2">
      <c r="A28" s="78"/>
      <c r="B28" s="78"/>
      <c r="C28" s="90"/>
      <c r="D28" s="90"/>
      <c r="E28" s="62" t="s">
        <v>68</v>
      </c>
      <c r="F28" s="63"/>
      <c r="G28" s="63"/>
      <c r="H28" s="63"/>
      <c r="I28" s="63"/>
      <c r="J28" s="63"/>
      <c r="K28" s="63"/>
      <c r="L28" s="64"/>
      <c r="M28" s="82">
        <v>5</v>
      </c>
      <c r="N28" s="82"/>
    </row>
    <row r="29" spans="1:14" ht="16" customHeight="1" x14ac:dyDescent="0.2">
      <c r="A29" s="78" t="s">
        <v>18</v>
      </c>
      <c r="B29" s="78"/>
      <c r="C29" s="90">
        <f>IF(J6="Supervisory",0.15,IF(J6="Non-supervisory",0.15,"Specify "&amp;H6))</f>
        <v>0.15</v>
      </c>
      <c r="D29" s="90"/>
      <c r="E29" s="62" t="s">
        <v>69</v>
      </c>
      <c r="F29" s="63"/>
      <c r="G29" s="63"/>
      <c r="H29" s="63"/>
      <c r="I29" s="63"/>
      <c r="J29" s="63"/>
      <c r="K29" s="63"/>
      <c r="L29" s="64"/>
      <c r="M29" s="82">
        <v>5</v>
      </c>
      <c r="N29" s="82"/>
    </row>
    <row r="30" spans="1:14" ht="16" customHeight="1" x14ac:dyDescent="0.2">
      <c r="A30" s="78"/>
      <c r="B30" s="78"/>
      <c r="C30" s="90"/>
      <c r="D30" s="90"/>
      <c r="E30" s="62" t="s">
        <v>70</v>
      </c>
      <c r="F30" s="63"/>
      <c r="G30" s="63"/>
      <c r="H30" s="63"/>
      <c r="I30" s="63"/>
      <c r="J30" s="63"/>
      <c r="K30" s="63"/>
      <c r="L30" s="64"/>
      <c r="M30" s="82">
        <v>5</v>
      </c>
      <c r="N30" s="82"/>
    </row>
    <row r="31" spans="1:14" ht="16" customHeight="1" x14ac:dyDescent="0.2">
      <c r="A31" s="78"/>
      <c r="B31" s="78"/>
      <c r="C31" s="90"/>
      <c r="D31" s="90"/>
      <c r="E31" s="62" t="s">
        <v>71</v>
      </c>
      <c r="F31" s="63"/>
      <c r="G31" s="63"/>
      <c r="H31" s="63"/>
      <c r="I31" s="63"/>
      <c r="J31" s="63"/>
      <c r="K31" s="63"/>
      <c r="L31" s="64"/>
      <c r="M31" s="82">
        <v>5</v>
      </c>
      <c r="N31" s="82"/>
    </row>
    <row r="32" spans="1:14" ht="16" customHeight="1" x14ac:dyDescent="0.2">
      <c r="A32" s="78" t="s">
        <v>109</v>
      </c>
      <c r="B32" s="78"/>
      <c r="C32" s="90">
        <f>IF(J6="Supervisory",0.1,IF(J6="Non-supervisory",0.15,"Specify "&amp;H6))</f>
        <v>0.15</v>
      </c>
      <c r="D32" s="90"/>
      <c r="E32" s="62" t="s">
        <v>72</v>
      </c>
      <c r="F32" s="63"/>
      <c r="G32" s="63"/>
      <c r="H32" s="63"/>
      <c r="I32" s="63"/>
      <c r="J32" s="63"/>
      <c r="K32" s="63"/>
      <c r="L32" s="64"/>
      <c r="M32" s="82">
        <v>5</v>
      </c>
      <c r="N32" s="82"/>
    </row>
    <row r="33" spans="1:14" ht="30" customHeight="1" x14ac:dyDescent="0.2">
      <c r="A33" s="78"/>
      <c r="B33" s="78"/>
      <c r="C33" s="90"/>
      <c r="D33" s="90"/>
      <c r="E33" s="62" t="s">
        <v>73</v>
      </c>
      <c r="F33" s="63"/>
      <c r="G33" s="63"/>
      <c r="H33" s="63"/>
      <c r="I33" s="63"/>
      <c r="J33" s="63"/>
      <c r="K33" s="63"/>
      <c r="L33" s="64"/>
      <c r="M33" s="82">
        <v>5</v>
      </c>
      <c r="N33" s="82"/>
    </row>
    <row r="34" spans="1:14" ht="30" customHeight="1" x14ac:dyDescent="0.2">
      <c r="A34" s="78"/>
      <c r="B34" s="78"/>
      <c r="C34" s="90"/>
      <c r="D34" s="90"/>
      <c r="E34" s="62" t="s">
        <v>74</v>
      </c>
      <c r="F34" s="63"/>
      <c r="G34" s="63"/>
      <c r="H34" s="63"/>
      <c r="I34" s="63"/>
      <c r="J34" s="63"/>
      <c r="K34" s="63"/>
      <c r="L34" s="64"/>
      <c r="M34" s="82">
        <v>5</v>
      </c>
      <c r="N34" s="82"/>
    </row>
    <row r="35" spans="1:14" ht="16" customHeight="1" x14ac:dyDescent="0.2">
      <c r="A35" s="78" t="s">
        <v>14</v>
      </c>
      <c r="B35" s="78"/>
      <c r="C35" s="90">
        <f>IF(J6="Supervisory",0.1,IF(J6="Non-supervisory",0.15,"Specify "&amp;H6))</f>
        <v>0.15</v>
      </c>
      <c r="D35" s="90"/>
      <c r="E35" s="62" t="s">
        <v>75</v>
      </c>
      <c r="F35" s="63"/>
      <c r="G35" s="63"/>
      <c r="H35" s="63"/>
      <c r="I35" s="63"/>
      <c r="J35" s="63"/>
      <c r="K35" s="63"/>
      <c r="L35" s="64"/>
      <c r="M35" s="82">
        <v>5</v>
      </c>
      <c r="N35" s="82"/>
    </row>
    <row r="36" spans="1:14" ht="16" customHeight="1" x14ac:dyDescent="0.2">
      <c r="A36" s="78"/>
      <c r="B36" s="78"/>
      <c r="C36" s="90"/>
      <c r="D36" s="90"/>
      <c r="E36" s="62" t="s">
        <v>76</v>
      </c>
      <c r="F36" s="63"/>
      <c r="G36" s="63"/>
      <c r="H36" s="63"/>
      <c r="I36" s="63"/>
      <c r="J36" s="63"/>
      <c r="K36" s="63"/>
      <c r="L36" s="64"/>
      <c r="M36" s="82">
        <v>5</v>
      </c>
      <c r="N36" s="82"/>
    </row>
    <row r="37" spans="1:14" ht="16" customHeight="1" x14ac:dyDescent="0.2">
      <c r="A37" s="78" t="s">
        <v>15</v>
      </c>
      <c r="B37" s="78"/>
      <c r="C37" s="90">
        <f>IF(J6="Supervisory",0.15,IF(J6="Non-supervisory",0.2,"Specify "&amp;H6))</f>
        <v>0.2</v>
      </c>
      <c r="D37" s="90"/>
      <c r="E37" s="62" t="s">
        <v>77</v>
      </c>
      <c r="F37" s="63"/>
      <c r="G37" s="63"/>
      <c r="H37" s="63"/>
      <c r="I37" s="63"/>
      <c r="J37" s="63"/>
      <c r="K37" s="63"/>
      <c r="L37" s="64"/>
      <c r="M37" s="82">
        <v>5</v>
      </c>
      <c r="N37" s="82"/>
    </row>
    <row r="38" spans="1:14" ht="30" customHeight="1" x14ac:dyDescent="0.2">
      <c r="A38" s="78"/>
      <c r="B38" s="78"/>
      <c r="C38" s="90"/>
      <c r="D38" s="90"/>
      <c r="E38" s="62" t="s">
        <v>78</v>
      </c>
      <c r="F38" s="63"/>
      <c r="G38" s="63"/>
      <c r="H38" s="63"/>
      <c r="I38" s="63"/>
      <c r="J38" s="63"/>
      <c r="K38" s="63"/>
      <c r="L38" s="64"/>
      <c r="M38" s="82">
        <v>5</v>
      </c>
      <c r="N38" s="82"/>
    </row>
    <row r="39" spans="1:14" ht="16" customHeight="1" x14ac:dyDescent="0.2">
      <c r="A39" s="78"/>
      <c r="B39" s="78"/>
      <c r="C39" s="90"/>
      <c r="D39" s="90"/>
      <c r="E39" s="62" t="s">
        <v>79</v>
      </c>
      <c r="F39" s="63"/>
      <c r="G39" s="63"/>
      <c r="H39" s="63"/>
      <c r="I39" s="63"/>
      <c r="J39" s="63"/>
      <c r="K39" s="63"/>
      <c r="L39" s="64"/>
      <c r="M39" s="82">
        <v>5</v>
      </c>
      <c r="N39" s="82"/>
    </row>
    <row r="40" spans="1:14" ht="16" customHeight="1" x14ac:dyDescent="0.2">
      <c r="A40" s="78"/>
      <c r="B40" s="78"/>
      <c r="C40" s="90"/>
      <c r="D40" s="90"/>
      <c r="E40" s="62" t="s">
        <v>80</v>
      </c>
      <c r="F40" s="63"/>
      <c r="G40" s="63"/>
      <c r="H40" s="63"/>
      <c r="I40" s="63"/>
      <c r="J40" s="63"/>
      <c r="K40" s="63"/>
      <c r="L40" s="64"/>
      <c r="M40" s="82">
        <v>5</v>
      </c>
      <c r="N40" s="82"/>
    </row>
    <row r="41" spans="1:14" ht="30" customHeight="1" x14ac:dyDescent="0.2">
      <c r="A41" s="78" t="s">
        <v>16</v>
      </c>
      <c r="B41" s="78"/>
      <c r="C41" s="90">
        <f>IF(J6="Supervisory",0.2,IF(J6="Non-supervisory",0,"Specify "&amp;H6))</f>
        <v>0</v>
      </c>
      <c r="D41" s="90"/>
      <c r="E41" s="62" t="s">
        <v>81</v>
      </c>
      <c r="F41" s="63"/>
      <c r="G41" s="63"/>
      <c r="H41" s="63"/>
      <c r="I41" s="63"/>
      <c r="J41" s="63"/>
      <c r="K41" s="63"/>
      <c r="L41" s="64"/>
      <c r="M41" s="82">
        <v>5</v>
      </c>
      <c r="N41" s="82"/>
    </row>
    <row r="42" spans="1:14" ht="30" customHeight="1" x14ac:dyDescent="0.2">
      <c r="A42" s="78"/>
      <c r="B42" s="78"/>
      <c r="C42" s="90"/>
      <c r="D42" s="90"/>
      <c r="E42" s="62" t="s">
        <v>82</v>
      </c>
      <c r="F42" s="63"/>
      <c r="G42" s="63"/>
      <c r="H42" s="63"/>
      <c r="I42" s="63"/>
      <c r="J42" s="63"/>
      <c r="K42" s="63"/>
      <c r="L42" s="64"/>
      <c r="M42" s="82">
        <v>5</v>
      </c>
      <c r="N42" s="82"/>
    </row>
    <row r="43" spans="1:14" ht="16" customHeight="1" x14ac:dyDescent="0.2">
      <c r="A43" s="78"/>
      <c r="B43" s="78"/>
      <c r="C43" s="90"/>
      <c r="D43" s="90"/>
      <c r="E43" s="62" t="s">
        <v>83</v>
      </c>
      <c r="F43" s="63"/>
      <c r="G43" s="63"/>
      <c r="H43" s="63"/>
      <c r="I43" s="63"/>
      <c r="J43" s="63"/>
      <c r="K43" s="63"/>
      <c r="L43" s="64"/>
      <c r="M43" s="82">
        <v>5</v>
      </c>
      <c r="N43" s="82"/>
    </row>
    <row r="44" spans="1:14" ht="16" customHeight="1" x14ac:dyDescent="0.2">
      <c r="A44" s="78"/>
      <c r="B44" s="78"/>
      <c r="C44" s="90"/>
      <c r="D44" s="90"/>
      <c r="E44" s="62" t="s">
        <v>84</v>
      </c>
      <c r="F44" s="63"/>
      <c r="G44" s="63"/>
      <c r="H44" s="63"/>
      <c r="I44" s="63"/>
      <c r="J44" s="63"/>
      <c r="K44" s="63"/>
      <c r="L44" s="64"/>
      <c r="M44" s="82">
        <v>5</v>
      </c>
      <c r="N44" s="82"/>
    </row>
    <row r="45" spans="1:14" ht="16" customHeight="1" x14ac:dyDescent="0.2">
      <c r="A45" s="78"/>
      <c r="B45" s="78"/>
      <c r="C45" s="90"/>
      <c r="D45" s="90"/>
      <c r="E45" s="62" t="s">
        <v>90</v>
      </c>
      <c r="F45" s="63"/>
      <c r="G45" s="63"/>
      <c r="H45" s="63"/>
      <c r="I45" s="63"/>
      <c r="J45" s="63"/>
      <c r="K45" s="63"/>
      <c r="L45" s="64"/>
      <c r="M45" s="82">
        <v>5</v>
      </c>
      <c r="N45" s="82"/>
    </row>
    <row r="46" spans="1:14" x14ac:dyDescent="0.2">
      <c r="A46" s="77" t="s">
        <v>97</v>
      </c>
      <c r="B46" s="77"/>
      <c r="C46" s="91">
        <f>SUM(C23:C45)</f>
        <v>1</v>
      </c>
      <c r="D46" s="91"/>
      <c r="E46" s="5"/>
      <c r="F46" s="6"/>
      <c r="G46" s="6"/>
      <c r="H46" s="6"/>
      <c r="I46" s="6"/>
      <c r="J46" s="6"/>
      <c r="K46" s="6"/>
      <c r="L46" s="6"/>
      <c r="M46" s="6"/>
      <c r="N46" s="6"/>
    </row>
    <row r="47" spans="1:14" ht="8" customHeight="1" x14ac:dyDescent="0.2">
      <c r="B47" s="3"/>
    </row>
    <row r="48" spans="1:14" x14ac:dyDescent="0.2">
      <c r="A48" s="9"/>
      <c r="B48" s="10"/>
      <c r="C48" s="105" t="s">
        <v>20</v>
      </c>
      <c r="D48" s="105"/>
      <c r="E48" s="105"/>
      <c r="F48" s="105"/>
      <c r="G48" s="105" t="s">
        <v>24</v>
      </c>
      <c r="H48" s="105"/>
      <c r="I48" s="105"/>
      <c r="J48" s="105"/>
      <c r="K48" s="105" t="s">
        <v>23</v>
      </c>
      <c r="L48" s="105"/>
      <c r="M48" s="105"/>
      <c r="N48" s="105"/>
    </row>
    <row r="49" spans="1:14" x14ac:dyDescent="0.2">
      <c r="A49" s="101" t="s">
        <v>21</v>
      </c>
      <c r="B49" s="101"/>
      <c r="C49" s="102">
        <f>J3</f>
        <v>0</v>
      </c>
      <c r="D49" s="103"/>
      <c r="E49" s="103"/>
      <c r="F49" s="104"/>
      <c r="G49" s="98">
        <f>C8</f>
        <v>0</v>
      </c>
      <c r="H49" s="99"/>
      <c r="I49" s="99"/>
      <c r="J49" s="100"/>
      <c r="K49" s="95"/>
      <c r="L49" s="96"/>
      <c r="M49" s="96"/>
      <c r="N49" s="97"/>
    </row>
    <row r="50" spans="1:14" x14ac:dyDescent="0.2">
      <c r="A50" s="101" t="s">
        <v>19</v>
      </c>
      <c r="B50" s="101"/>
      <c r="C50" s="92"/>
      <c r="D50" s="93"/>
      <c r="E50" s="93"/>
      <c r="F50" s="94"/>
      <c r="G50" s="92"/>
      <c r="H50" s="93"/>
      <c r="I50" s="93"/>
      <c r="J50" s="94"/>
      <c r="K50" s="92"/>
      <c r="L50" s="93"/>
      <c r="M50" s="93"/>
      <c r="N50" s="94"/>
    </row>
    <row r="51" spans="1:14" x14ac:dyDescent="0.2">
      <c r="A51" s="101" t="s">
        <v>22</v>
      </c>
      <c r="B51" s="101"/>
      <c r="C51" s="95"/>
      <c r="D51" s="96"/>
      <c r="E51" s="96"/>
      <c r="F51" s="97"/>
      <c r="G51" s="95"/>
      <c r="H51" s="96"/>
      <c r="I51" s="96"/>
      <c r="J51" s="97"/>
      <c r="K51" s="95"/>
      <c r="L51" s="96"/>
      <c r="M51" s="96"/>
      <c r="N51" s="97"/>
    </row>
  </sheetData>
  <sheetProtection algorithmName="SHA-512" hashValue="uApuDO7/ACg2KeJcxzuAbdPn86xaMQ4p8OqiOeaJ3vPqmnnqBHavwx1igpl1JeS0LCDWYsTmsRvG6C6NTrGvHg==" saltValue="cksDc+1W0apiynb4ZolodQ==" spinCount="100000" sheet="1" objects="1" scenarios="1" selectLockedCells="1"/>
  <mergeCells count="140">
    <mergeCell ref="A1:N1"/>
    <mergeCell ref="A7:B7"/>
    <mergeCell ref="C7:G7"/>
    <mergeCell ref="B11:G12"/>
    <mergeCell ref="H11:I12"/>
    <mergeCell ref="L11:N12"/>
    <mergeCell ref="J11:K12"/>
    <mergeCell ref="A6:B6"/>
    <mergeCell ref="C6:G6"/>
    <mergeCell ref="H6:I6"/>
    <mergeCell ref="J6:N6"/>
    <mergeCell ref="A10:N10"/>
    <mergeCell ref="A4:B4"/>
    <mergeCell ref="C4:G4"/>
    <mergeCell ref="H4:I4"/>
    <mergeCell ref="J4:N4"/>
    <mergeCell ref="A5:B5"/>
    <mergeCell ref="C5:G5"/>
    <mergeCell ref="H5:I5"/>
    <mergeCell ref="J5:N5"/>
    <mergeCell ref="A2:N2"/>
    <mergeCell ref="A3:B3"/>
    <mergeCell ref="C3:G3"/>
    <mergeCell ref="H3:I3"/>
    <mergeCell ref="J3:N3"/>
    <mergeCell ref="K50:N50"/>
    <mergeCell ref="C51:F51"/>
    <mergeCell ref="G51:J51"/>
    <mergeCell ref="K51:N51"/>
    <mergeCell ref="G49:J49"/>
    <mergeCell ref="K49:N49"/>
    <mergeCell ref="A49:B49"/>
    <mergeCell ref="A50:B50"/>
    <mergeCell ref="A51:B51"/>
    <mergeCell ref="C49:F49"/>
    <mergeCell ref="C50:F50"/>
    <mergeCell ref="G50:J50"/>
    <mergeCell ref="C48:F48"/>
    <mergeCell ref="G48:J48"/>
    <mergeCell ref="K48:N48"/>
    <mergeCell ref="B13:G13"/>
    <mergeCell ref="B14:G14"/>
    <mergeCell ref="B15:G15"/>
    <mergeCell ref="B19:G19"/>
    <mergeCell ref="M43:N43"/>
    <mergeCell ref="M24:N24"/>
    <mergeCell ref="M25:N25"/>
    <mergeCell ref="E32:L32"/>
    <mergeCell ref="E33:L33"/>
    <mergeCell ref="E34:L34"/>
    <mergeCell ref="E35:L35"/>
    <mergeCell ref="M39:N39"/>
    <mergeCell ref="M40:N40"/>
    <mergeCell ref="M41:N41"/>
    <mergeCell ref="M42:N42"/>
    <mergeCell ref="M26:N26"/>
    <mergeCell ref="M27:N27"/>
    <mergeCell ref="M28:N28"/>
    <mergeCell ref="M29:N29"/>
    <mergeCell ref="M30:N30"/>
    <mergeCell ref="M31:N31"/>
    <mergeCell ref="M32:N32"/>
    <mergeCell ref="M33:N33"/>
    <mergeCell ref="M34:N34"/>
    <mergeCell ref="E45:L45"/>
    <mergeCell ref="E36:L36"/>
    <mergeCell ref="E37:L37"/>
    <mergeCell ref="E38:L38"/>
    <mergeCell ref="E39:L39"/>
    <mergeCell ref="E40:L40"/>
    <mergeCell ref="M35:N35"/>
    <mergeCell ref="M36:N36"/>
    <mergeCell ref="M37:N37"/>
    <mergeCell ref="M38:N38"/>
    <mergeCell ref="M44:N44"/>
    <mergeCell ref="M45:N45"/>
    <mergeCell ref="A29:B31"/>
    <mergeCell ref="E31:L31"/>
    <mergeCell ref="A46:B46"/>
    <mergeCell ref="C23:D25"/>
    <mergeCell ref="C26:D28"/>
    <mergeCell ref="C29:D31"/>
    <mergeCell ref="C32:D34"/>
    <mergeCell ref="C35:D36"/>
    <mergeCell ref="C37:D40"/>
    <mergeCell ref="C41:D45"/>
    <mergeCell ref="C46:D46"/>
    <mergeCell ref="A32:B34"/>
    <mergeCell ref="A35:B36"/>
    <mergeCell ref="A37:B40"/>
    <mergeCell ref="A41:B45"/>
    <mergeCell ref="E41:L41"/>
    <mergeCell ref="E26:L26"/>
    <mergeCell ref="E27:L27"/>
    <mergeCell ref="E28:L28"/>
    <mergeCell ref="E29:L29"/>
    <mergeCell ref="E30:L30"/>
    <mergeCell ref="E42:L42"/>
    <mergeCell ref="E43:L43"/>
    <mergeCell ref="E44:L44"/>
    <mergeCell ref="A26:B28"/>
    <mergeCell ref="A21:N21"/>
    <mergeCell ref="M22:N22"/>
    <mergeCell ref="M23:N23"/>
    <mergeCell ref="H13:I13"/>
    <mergeCell ref="H14:I14"/>
    <mergeCell ref="H15:I15"/>
    <mergeCell ref="H19:I19"/>
    <mergeCell ref="J13:K13"/>
    <mergeCell ref="J14:K14"/>
    <mergeCell ref="J15:K15"/>
    <mergeCell ref="J19:K19"/>
    <mergeCell ref="L13:N13"/>
    <mergeCell ref="L14:N14"/>
    <mergeCell ref="L15:N15"/>
    <mergeCell ref="L19:N19"/>
    <mergeCell ref="B18:G18"/>
    <mergeCell ref="H18:I18"/>
    <mergeCell ref="J18:K18"/>
    <mergeCell ref="L18:N18"/>
    <mergeCell ref="A22:B22"/>
    <mergeCell ref="C22:D22"/>
    <mergeCell ref="E22:L22"/>
    <mergeCell ref="A23:B25"/>
    <mergeCell ref="E23:L23"/>
    <mergeCell ref="E24:L24"/>
    <mergeCell ref="E25:L25"/>
    <mergeCell ref="H7:I7"/>
    <mergeCell ref="J7:N7"/>
    <mergeCell ref="A8:B8"/>
    <mergeCell ref="C8:G8"/>
    <mergeCell ref="B16:G16"/>
    <mergeCell ref="H16:I16"/>
    <mergeCell ref="J16:K16"/>
    <mergeCell ref="L16:N16"/>
    <mergeCell ref="B17:G17"/>
    <mergeCell ref="H17:I17"/>
    <mergeCell ref="J17:K17"/>
    <mergeCell ref="L17:N17"/>
    <mergeCell ref="A11:A12"/>
  </mergeCells>
  <conditionalFormatting sqref="J19:K19">
    <cfRule type="cellIs" dxfId="1" priority="1" operator="notEqual">
      <formula>100</formula>
    </cfRule>
  </conditionalFormatting>
  <dataValidations count="2">
    <dataValidation type="decimal" allowBlank="1" showInputMessage="1" showErrorMessage="1" sqref="M23:M45 N32 N41 N26 N29 N35 N37" xr:uid="{868101E8-7EF1-D246-A1AD-2E4A5166B0A8}">
      <formula1>0</formula1>
      <formula2>5</formula2>
    </dataValidation>
    <dataValidation type="whole" allowBlank="1" showInputMessage="1" showErrorMessage="1" error="It should be a whole number between 15 and 40" sqref="J13:K18" xr:uid="{65FACC17-1381-3444-9E62-7D6DD956A9E5}">
      <formula1>15</formula1>
      <formula2>40</formula2>
    </dataValidation>
  </dataValidations>
  <pageMargins left="0.25" right="0.25" top="0.75" bottom="0.75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B83D16EF-E00C-A844-8585-443D293FAD31}">
          <x14:formula1>
            <xm:f>Data!$A$1:$A$6</xm:f>
          </x14:formula1>
          <xm:sqref>C5</xm:sqref>
        </x14:dataValidation>
        <x14:dataValidation type="list" allowBlank="1" showInputMessage="1" showErrorMessage="1" xr:uid="{9E525E3C-6C50-EA4C-B1B3-65458CAF4CDA}">
          <x14:formula1>
            <xm:f>Data!$B$1:$B$2</xm:f>
          </x14:formula1>
          <xm:sqref>C6</xm:sqref>
        </x14:dataValidation>
        <x14:dataValidation type="list" errorStyle="warning" allowBlank="1" showInputMessage="1" showErrorMessage="1" xr:uid="{10611D06-54B3-4440-8404-E4CC129B31D4}">
          <x14:formula1>
            <xm:f>Data!$C$1:$C$7</xm:f>
          </x14:formula1>
          <xm:sqref>J5</xm:sqref>
        </x14:dataValidation>
        <x14:dataValidation type="list" allowBlank="1" showInputMessage="1" showErrorMessage="1" xr:uid="{4914367B-5BB9-3E4B-BAED-987DAEF4FE8E}">
          <x14:formula1>
            <xm:f>Data!$D$1:$D$2</xm:f>
          </x14:formula1>
          <xm:sqref>J6</xm:sqref>
        </x14:dataValidation>
        <x14:dataValidation type="list" allowBlank="1" showInputMessage="1" showErrorMessage="1" xr:uid="{E8BB4C5A-B215-3C42-87B7-0E70710234CA}">
          <x14:formula1>
            <xm:f>Data!$E$1:$E$11</xm:f>
          </x14:formula1>
          <xm:sqref>C7:G7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C4BC9-8CD5-0B4A-A511-3D9DE2A417F4}">
  <dimension ref="A1:N69"/>
  <sheetViews>
    <sheetView showGridLines="0" zoomScaleNormal="100" workbookViewId="0">
      <selection activeCell="L12" sqref="L12"/>
    </sheetView>
  </sheetViews>
  <sheetFormatPr baseColWidth="10" defaultRowHeight="16" x14ac:dyDescent="0.2"/>
  <cols>
    <col min="1" max="1" width="6.83203125" style="1" customWidth="1"/>
    <col min="2" max="2" width="7.33203125" style="1" customWidth="1"/>
    <col min="3" max="4" width="5.83203125" style="1" customWidth="1"/>
    <col min="5" max="12" width="6.33203125" style="1" customWidth="1"/>
    <col min="13" max="14" width="5.83203125" style="1" customWidth="1"/>
    <col min="15" max="15" width="0.83203125" style="1" customWidth="1"/>
    <col min="16" max="17" width="6.33203125" style="1" customWidth="1"/>
    <col min="18" max="16384" width="10.83203125" style="1"/>
  </cols>
  <sheetData>
    <row r="1" spans="1:14" x14ac:dyDescent="0.2">
      <c r="A1" s="108" t="s">
        <v>99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s="2" customFormat="1" x14ac:dyDescent="0.2">
      <c r="A2" s="79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x14ac:dyDescent="0.2">
      <c r="A3" s="68" t="s">
        <v>51</v>
      </c>
      <c r="B3" s="69"/>
      <c r="C3" s="109" t="str">
        <f>'Faculty charter'!C3</f>
        <v>King Khalid University</v>
      </c>
      <c r="D3" s="110"/>
      <c r="E3" s="110"/>
      <c r="F3" s="110"/>
      <c r="G3" s="111"/>
      <c r="H3" s="68" t="s">
        <v>59</v>
      </c>
      <c r="I3" s="69"/>
      <c r="J3" s="109">
        <f>'Faculty charter'!J3</f>
        <v>0</v>
      </c>
      <c r="K3" s="110"/>
      <c r="L3" s="110"/>
      <c r="M3" s="110"/>
      <c r="N3" s="111"/>
    </row>
    <row r="4" spans="1:14" x14ac:dyDescent="0.2">
      <c r="A4" s="68" t="s">
        <v>2</v>
      </c>
      <c r="B4" s="69"/>
      <c r="C4" s="109" t="str">
        <f>'Faculty charter'!C4</f>
        <v>College of Pharmacy</v>
      </c>
      <c r="D4" s="110"/>
      <c r="E4" s="110"/>
      <c r="F4" s="110"/>
      <c r="G4" s="111"/>
      <c r="H4" s="68" t="s">
        <v>58</v>
      </c>
      <c r="I4" s="69"/>
      <c r="J4" s="109">
        <f>'Faculty charter'!J4</f>
        <v>0</v>
      </c>
      <c r="K4" s="110"/>
      <c r="L4" s="110"/>
      <c r="M4" s="110"/>
      <c r="N4" s="111"/>
    </row>
    <row r="5" spans="1:14" x14ac:dyDescent="0.2">
      <c r="A5" s="68" t="s">
        <v>4</v>
      </c>
      <c r="B5" s="69"/>
      <c r="C5" s="109">
        <f>'Faculty charter'!C5</f>
        <v>0</v>
      </c>
      <c r="D5" s="110"/>
      <c r="E5" s="110"/>
      <c r="F5" s="110"/>
      <c r="G5" s="111"/>
      <c r="H5" s="68" t="s">
        <v>5</v>
      </c>
      <c r="I5" s="69"/>
      <c r="J5" s="109">
        <f>'Faculty charter'!J5</f>
        <v>0</v>
      </c>
      <c r="K5" s="110"/>
      <c r="L5" s="110"/>
      <c r="M5" s="110"/>
      <c r="N5" s="111"/>
    </row>
    <row r="6" spans="1:14" x14ac:dyDescent="0.2">
      <c r="A6" s="68" t="s">
        <v>52</v>
      </c>
      <c r="B6" s="69"/>
      <c r="C6" s="109">
        <f>'Faculty charter'!C6</f>
        <v>0</v>
      </c>
      <c r="D6" s="110"/>
      <c r="E6" s="110"/>
      <c r="F6" s="110"/>
      <c r="G6" s="111"/>
      <c r="H6" s="68" t="s">
        <v>57</v>
      </c>
      <c r="I6" s="69"/>
      <c r="J6" s="109" t="str">
        <f>'Faculty charter'!J6</f>
        <v>Non-supervisory</v>
      </c>
      <c r="K6" s="110"/>
      <c r="L6" s="110"/>
      <c r="M6" s="110"/>
      <c r="N6" s="111"/>
    </row>
    <row r="7" spans="1:14" x14ac:dyDescent="0.2">
      <c r="A7" s="68" t="s">
        <v>91</v>
      </c>
      <c r="B7" s="69"/>
      <c r="C7" s="109">
        <f>'Faculty charter'!C7</f>
        <v>0</v>
      </c>
      <c r="D7" s="110"/>
      <c r="E7" s="110"/>
      <c r="F7" s="110"/>
      <c r="G7" s="111"/>
    </row>
    <row r="8" spans="1:14" ht="11" customHeight="1" x14ac:dyDescent="0.2">
      <c r="A8" s="29"/>
      <c r="B8" s="29"/>
      <c r="C8" s="30"/>
      <c r="D8" s="30"/>
      <c r="E8" s="30"/>
      <c r="F8" s="30"/>
      <c r="G8" s="30"/>
    </row>
    <row r="9" spans="1:14" x14ac:dyDescent="0.2">
      <c r="A9" s="79" t="s">
        <v>8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</row>
    <row r="10" spans="1:14" s="2" customFormat="1" x14ac:dyDescent="0.2">
      <c r="A10" s="77" t="s">
        <v>86</v>
      </c>
      <c r="B10" s="139" t="s">
        <v>9</v>
      </c>
      <c r="C10" s="140"/>
      <c r="D10" s="140"/>
      <c r="E10" s="140"/>
      <c r="F10" s="140"/>
      <c r="G10" s="141"/>
      <c r="H10" s="139" t="s">
        <v>10</v>
      </c>
      <c r="I10" s="141"/>
      <c r="J10" s="145" t="s">
        <v>92</v>
      </c>
      <c r="K10" s="80" t="s">
        <v>88</v>
      </c>
      <c r="L10" s="147"/>
      <c r="M10" s="147"/>
      <c r="N10" s="81"/>
    </row>
    <row r="11" spans="1:14" s="2" customFormat="1" x14ac:dyDescent="0.2">
      <c r="A11" s="77"/>
      <c r="B11" s="142"/>
      <c r="C11" s="143"/>
      <c r="D11" s="143"/>
      <c r="E11" s="143"/>
      <c r="F11" s="143"/>
      <c r="G11" s="144"/>
      <c r="H11" s="142"/>
      <c r="I11" s="144"/>
      <c r="J11" s="146"/>
      <c r="K11" s="8" t="s">
        <v>54</v>
      </c>
      <c r="L11" s="8" t="s">
        <v>87</v>
      </c>
      <c r="M11" s="80" t="s">
        <v>93</v>
      </c>
      <c r="N11" s="81"/>
    </row>
    <row r="12" spans="1:14" ht="30" customHeight="1" x14ac:dyDescent="0.2">
      <c r="A12" s="27">
        <f>'Faculty charter'!A13</f>
        <v>1</v>
      </c>
      <c r="B12" s="132">
        <f>'Faculty charter'!B13</f>
        <v>0</v>
      </c>
      <c r="C12" s="133"/>
      <c r="D12" s="133"/>
      <c r="E12" s="133"/>
      <c r="F12" s="133"/>
      <c r="G12" s="134"/>
      <c r="H12" s="135">
        <f>'Faculty charter'!H13</f>
        <v>0</v>
      </c>
      <c r="I12" s="136"/>
      <c r="J12" s="28">
        <f>'Faculty charter'!J13</f>
        <v>0</v>
      </c>
      <c r="K12" s="35">
        <f>'Faculty charter'!L13</f>
        <v>0</v>
      </c>
      <c r="L12" s="44"/>
      <c r="M12" s="137" t="e">
        <f>IF(B12="-",0,IF(L12/K12&gt;1,5,IF(L12/K12&gt;0.9,4,IF(L12/K12&gt;0.8,3,IF(L12/K12&gt;=0.6,2,1)))))</f>
        <v>#DIV/0!</v>
      </c>
      <c r="N12" s="138"/>
    </row>
    <row r="13" spans="1:14" ht="30" customHeight="1" x14ac:dyDescent="0.2">
      <c r="A13" s="32">
        <f>'Faculty charter'!A14</f>
        <v>2</v>
      </c>
      <c r="B13" s="132">
        <f>'Faculty charter'!B14</f>
        <v>0</v>
      </c>
      <c r="C13" s="133"/>
      <c r="D13" s="133"/>
      <c r="E13" s="133"/>
      <c r="F13" s="133"/>
      <c r="G13" s="134"/>
      <c r="H13" s="135">
        <f>'Faculty charter'!H14</f>
        <v>0</v>
      </c>
      <c r="I13" s="136"/>
      <c r="J13" s="28">
        <f>'Faculty charter'!J14</f>
        <v>0</v>
      </c>
      <c r="K13" s="35">
        <f>'Faculty charter'!L14</f>
        <v>0</v>
      </c>
      <c r="L13" s="44"/>
      <c r="M13" s="137" t="e">
        <f t="shared" ref="M13:M17" si="0">IF(B13="-",0,IF(L13/K13&gt;1,5,IF(L13/K13&gt;0.9,4,IF(L13/K13&gt;0.8,3,IF(L13/K13&gt;=0.6,2,1)))))</f>
        <v>#DIV/0!</v>
      </c>
      <c r="N13" s="138"/>
    </row>
    <row r="14" spans="1:14" ht="30" customHeight="1" x14ac:dyDescent="0.2">
      <c r="A14" s="32">
        <f>'Faculty charter'!A15</f>
        <v>3</v>
      </c>
      <c r="B14" s="132">
        <f>'Faculty charter'!B15</f>
        <v>0</v>
      </c>
      <c r="C14" s="133"/>
      <c r="D14" s="133"/>
      <c r="E14" s="133"/>
      <c r="F14" s="133"/>
      <c r="G14" s="134"/>
      <c r="H14" s="135">
        <f>'Faculty charter'!H15</f>
        <v>0</v>
      </c>
      <c r="I14" s="136"/>
      <c r="J14" s="28">
        <f>'Faculty charter'!J15</f>
        <v>0</v>
      </c>
      <c r="K14" s="35">
        <f>'Faculty charter'!L15</f>
        <v>0</v>
      </c>
      <c r="L14" s="44"/>
      <c r="M14" s="137" t="e">
        <f t="shared" si="0"/>
        <v>#DIV/0!</v>
      </c>
      <c r="N14" s="138"/>
    </row>
    <row r="15" spans="1:14" ht="30" customHeight="1" x14ac:dyDescent="0.2">
      <c r="A15" s="32" t="str">
        <f>IF('Faculty charter'!A16="","-",'Faculty charter'!A16)</f>
        <v>-</v>
      </c>
      <c r="B15" s="132" t="str">
        <f>IF('Faculty charter'!B16="","-",'Faculty charter'!B16)</f>
        <v>-</v>
      </c>
      <c r="C15" s="133"/>
      <c r="D15" s="133"/>
      <c r="E15" s="133"/>
      <c r="F15" s="133"/>
      <c r="G15" s="134"/>
      <c r="H15" s="135" t="str">
        <f>IF('Faculty charter'!H16="","-",'Faculty charter'!H16)</f>
        <v>-</v>
      </c>
      <c r="I15" s="136"/>
      <c r="J15" s="28">
        <f>IF('Faculty charter'!J16="",0,'Faculty charter'!J16)</f>
        <v>0</v>
      </c>
      <c r="K15" s="35" t="str">
        <f>IF('Faculty charter'!L16="","-",'Faculty charter'!L16)</f>
        <v>-</v>
      </c>
      <c r="L15" s="44"/>
      <c r="M15" s="137">
        <f t="shared" si="0"/>
        <v>0</v>
      </c>
      <c r="N15" s="138"/>
    </row>
    <row r="16" spans="1:14" ht="30" customHeight="1" x14ac:dyDescent="0.2">
      <c r="A16" s="33" t="str">
        <f>IF('Faculty charter'!A17="","-",'Faculty charter'!A17)</f>
        <v>-</v>
      </c>
      <c r="B16" s="132" t="str">
        <f>IF('Faculty charter'!B17="","-",'Faculty charter'!B17)</f>
        <v>-</v>
      </c>
      <c r="C16" s="133"/>
      <c r="D16" s="133"/>
      <c r="E16" s="133"/>
      <c r="F16" s="133"/>
      <c r="G16" s="134"/>
      <c r="H16" s="135" t="str">
        <f>IF('Faculty charter'!H17="","-",'Faculty charter'!H17)</f>
        <v>-</v>
      </c>
      <c r="I16" s="136"/>
      <c r="J16" s="28">
        <f>IF('Faculty charter'!J17="",0,'Faculty charter'!J17)</f>
        <v>0</v>
      </c>
      <c r="K16" s="35" t="str">
        <f>IF('Faculty charter'!L17="","-",'Faculty charter'!L17)</f>
        <v>-</v>
      </c>
      <c r="L16" s="44"/>
      <c r="M16" s="137">
        <f t="shared" si="0"/>
        <v>0</v>
      </c>
      <c r="N16" s="138"/>
    </row>
    <row r="17" spans="1:14" ht="30" customHeight="1" x14ac:dyDescent="0.2">
      <c r="A17" s="33" t="str">
        <f>IF('Faculty charter'!A18="","-",'Faculty charter'!A18)</f>
        <v>-</v>
      </c>
      <c r="B17" s="132" t="str">
        <f>IF('Faculty charter'!B18="","-",'Faculty charter'!B18)</f>
        <v>-</v>
      </c>
      <c r="C17" s="133"/>
      <c r="D17" s="133"/>
      <c r="E17" s="133"/>
      <c r="F17" s="133"/>
      <c r="G17" s="134"/>
      <c r="H17" s="135" t="str">
        <f>IF('Faculty charter'!H18="","-",'Faculty charter'!H18)</f>
        <v>-</v>
      </c>
      <c r="I17" s="136"/>
      <c r="J17" s="28">
        <f>IF('Faculty charter'!J18="",0,'Faculty charter'!J18)</f>
        <v>0</v>
      </c>
      <c r="K17" s="35" t="str">
        <f>IF('Faculty charter'!L18="","-",'Faculty charter'!L18)</f>
        <v>-</v>
      </c>
      <c r="L17" s="44"/>
      <c r="M17" s="137">
        <f t="shared" si="0"/>
        <v>0</v>
      </c>
      <c r="N17" s="138"/>
    </row>
    <row r="18" spans="1:14" ht="15" customHeight="1" x14ac:dyDescent="0.2">
      <c r="A18" s="13"/>
      <c r="B18" s="13"/>
      <c r="C18" s="13"/>
      <c r="D18" s="13"/>
      <c r="E18" s="13"/>
      <c r="F18" s="13"/>
      <c r="G18" s="13"/>
      <c r="H18" s="13"/>
      <c r="I18" s="14"/>
      <c r="J18" s="125" t="s">
        <v>96</v>
      </c>
      <c r="K18" s="126"/>
      <c r="L18" s="127"/>
      <c r="M18" s="128" t="e">
        <f>(J12*M12+J13*M13+J14*M14+J15*M15+J16*M16+J17*M17)/100</f>
        <v>#DIV/0!</v>
      </c>
      <c r="N18" s="129"/>
    </row>
    <row r="19" spans="1:14" x14ac:dyDescent="0.2">
      <c r="A19" s="79" t="s">
        <v>11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</row>
    <row r="20" spans="1:14" s="2" customFormat="1" ht="48" customHeight="1" x14ac:dyDescent="0.2">
      <c r="A20" s="83" t="s">
        <v>12</v>
      </c>
      <c r="B20" s="83"/>
      <c r="C20" s="12" t="s">
        <v>62</v>
      </c>
      <c r="D20" s="83" t="s">
        <v>85</v>
      </c>
      <c r="E20" s="83"/>
      <c r="F20" s="83"/>
      <c r="G20" s="83"/>
      <c r="H20" s="83"/>
      <c r="I20" s="83"/>
      <c r="J20" s="83" t="s">
        <v>104</v>
      </c>
      <c r="K20" s="83"/>
      <c r="L20" s="83"/>
      <c r="M20" s="12" t="s">
        <v>95</v>
      </c>
      <c r="N20" s="12" t="s">
        <v>94</v>
      </c>
    </row>
    <row r="21" spans="1:14" ht="29" customHeight="1" x14ac:dyDescent="0.2">
      <c r="A21" s="78" t="s">
        <v>17</v>
      </c>
      <c r="B21" s="78"/>
      <c r="C21" s="90">
        <f>IF(J6="Supervisory",0.15,IF(J6="Non-supervisory",0.15,"Specify "&amp;H6))</f>
        <v>0.15</v>
      </c>
      <c r="D21" s="131" t="str">
        <f>'Faculty charter'!E23</f>
        <v>Takes responsibility for his decisions and actions, and refrain from blaming others.</v>
      </c>
      <c r="E21" s="131"/>
      <c r="F21" s="131"/>
      <c r="G21" s="131"/>
      <c r="H21" s="131"/>
      <c r="I21" s="131"/>
      <c r="J21" s="124"/>
      <c r="K21" s="124"/>
      <c r="L21" s="124"/>
      <c r="M21" s="31"/>
      <c r="N21" s="130">
        <f>C21*SUM(M21:M23)/3</f>
        <v>0</v>
      </c>
    </row>
    <row r="22" spans="1:14" ht="29" customHeight="1" x14ac:dyDescent="0.2">
      <c r="A22" s="78"/>
      <c r="B22" s="78"/>
      <c r="C22" s="90"/>
      <c r="D22" s="131" t="str">
        <f>'Faculty charter'!E24</f>
        <v>Understands his role and how it contributes towards achieving the college goals.</v>
      </c>
      <c r="E22" s="131"/>
      <c r="F22" s="131"/>
      <c r="G22" s="131"/>
      <c r="H22" s="131"/>
      <c r="I22" s="131"/>
      <c r="J22" s="124"/>
      <c r="K22" s="124"/>
      <c r="L22" s="124"/>
      <c r="M22" s="31"/>
      <c r="N22" s="130"/>
    </row>
    <row r="23" spans="1:14" ht="29" customHeight="1" x14ac:dyDescent="0.2">
      <c r="A23" s="78"/>
      <c r="B23" s="78"/>
      <c r="C23" s="90"/>
      <c r="D23" s="131" t="str">
        <f>'Faculty charter'!E25</f>
        <v>Being open and transparent about challenges faced at work.</v>
      </c>
      <c r="E23" s="131"/>
      <c r="F23" s="131"/>
      <c r="G23" s="131"/>
      <c r="H23" s="131"/>
      <c r="I23" s="131"/>
      <c r="J23" s="124"/>
      <c r="K23" s="124"/>
      <c r="L23" s="124"/>
      <c r="M23" s="31"/>
      <c r="N23" s="130"/>
    </row>
    <row r="24" spans="1:14" ht="29" customHeight="1" x14ac:dyDescent="0.2">
      <c r="A24" s="78" t="s">
        <v>13</v>
      </c>
      <c r="B24" s="78"/>
      <c r="C24" s="90">
        <f>IF(J6="Supervisory",0.15,IF(J6="Non-supervisory",0.2,"Specify "&amp;H6))</f>
        <v>0.2</v>
      </c>
      <c r="D24" s="131" t="str">
        <f>'Faculty charter'!E26</f>
        <v>Shares information openly according to work requirements.</v>
      </c>
      <c r="E24" s="131"/>
      <c r="F24" s="131"/>
      <c r="G24" s="131"/>
      <c r="H24" s="131"/>
      <c r="I24" s="131"/>
      <c r="J24" s="124"/>
      <c r="K24" s="124"/>
      <c r="L24" s="124"/>
      <c r="M24" s="31"/>
      <c r="N24" s="130">
        <f>C24*SUM(M24:M26)/3</f>
        <v>0</v>
      </c>
    </row>
    <row r="25" spans="1:14" ht="45" customHeight="1" x14ac:dyDescent="0.2">
      <c r="A25" s="78"/>
      <c r="B25" s="78"/>
      <c r="C25" s="90"/>
      <c r="D25" s="131" t="str">
        <f>'Faculty charter'!E27</f>
        <v>Seeks to benefit from members working in other departments and establish supportive working relationship with them.</v>
      </c>
      <c r="E25" s="131"/>
      <c r="F25" s="131"/>
      <c r="G25" s="131"/>
      <c r="H25" s="131"/>
      <c r="I25" s="131"/>
      <c r="J25" s="124"/>
      <c r="K25" s="124"/>
      <c r="L25" s="124"/>
      <c r="M25" s="31"/>
      <c r="N25" s="130"/>
    </row>
    <row r="26" spans="1:14" ht="29" customHeight="1" x14ac:dyDescent="0.2">
      <c r="A26" s="78"/>
      <c r="B26" s="78"/>
      <c r="C26" s="90"/>
      <c r="D26" s="131" t="str">
        <f>'Faculty charter'!E28</f>
        <v>Responds to support and assistance requests from other departments.</v>
      </c>
      <c r="E26" s="131"/>
      <c r="F26" s="131"/>
      <c r="G26" s="131"/>
      <c r="H26" s="131"/>
      <c r="I26" s="131"/>
      <c r="J26" s="124"/>
      <c r="K26" s="124"/>
      <c r="L26" s="124"/>
      <c r="M26" s="31"/>
      <c r="N26" s="130"/>
    </row>
    <row r="27" spans="1:14" ht="15" customHeight="1" x14ac:dyDescent="0.2">
      <c r="A27" s="78" t="s">
        <v>18</v>
      </c>
      <c r="B27" s="78"/>
      <c r="C27" s="90">
        <f>IF(J6="Supervisory",0.15,IF(J6="Non-supervisory",0.15,"Specify "&amp;H6))</f>
        <v>0.15</v>
      </c>
      <c r="D27" s="131" t="str">
        <f>'Faculty charter'!E29</f>
        <v>Uses clear and effective written communication.</v>
      </c>
      <c r="E27" s="131"/>
      <c r="F27" s="131"/>
      <c r="G27" s="131"/>
      <c r="H27" s="131"/>
      <c r="I27" s="131"/>
      <c r="J27" s="124"/>
      <c r="K27" s="124"/>
      <c r="L27" s="124"/>
      <c r="M27" s="31"/>
      <c r="N27" s="130">
        <f>C27*SUM(M27:M29)/3</f>
        <v>0</v>
      </c>
    </row>
    <row r="28" spans="1:14" ht="15" customHeight="1" x14ac:dyDescent="0.2">
      <c r="A28" s="78"/>
      <c r="B28" s="78"/>
      <c r="C28" s="90"/>
      <c r="D28" s="131" t="str">
        <f>'Faculty charter'!E30</f>
        <v>Uses clear and effective oral communication.</v>
      </c>
      <c r="E28" s="131"/>
      <c r="F28" s="131"/>
      <c r="G28" s="131"/>
      <c r="H28" s="131"/>
      <c r="I28" s="131"/>
      <c r="J28" s="124"/>
      <c r="K28" s="124"/>
      <c r="L28" s="124"/>
      <c r="M28" s="31"/>
      <c r="N28" s="130"/>
    </row>
    <row r="29" spans="1:14" ht="15" customHeight="1" x14ac:dyDescent="0.2">
      <c r="A29" s="78"/>
      <c r="B29" s="78"/>
      <c r="C29" s="90"/>
      <c r="D29" s="131" t="str">
        <f>'Faculty charter'!E31</f>
        <v>Actively listens to others.</v>
      </c>
      <c r="E29" s="131"/>
      <c r="F29" s="131"/>
      <c r="G29" s="131"/>
      <c r="H29" s="131"/>
      <c r="I29" s="131"/>
      <c r="J29" s="124"/>
      <c r="K29" s="124"/>
      <c r="L29" s="124"/>
      <c r="M29" s="31"/>
      <c r="N29" s="130"/>
    </row>
    <row r="30" spans="1:14" ht="15" customHeight="1" x14ac:dyDescent="0.2">
      <c r="A30" s="78" t="s">
        <v>109</v>
      </c>
      <c r="B30" s="78"/>
      <c r="C30" s="90">
        <f>IF(J6="Supervisory",0.1,IF(J6="Non-supervisory",0.15,"Specify "&amp;H6))</f>
        <v>0.15</v>
      </c>
      <c r="D30" s="131" t="str">
        <f>'Faculty charter'!E32</f>
        <v>Able to multitask and prioritize work effectively.</v>
      </c>
      <c r="E30" s="131"/>
      <c r="F30" s="131"/>
      <c r="G30" s="131"/>
      <c r="H30" s="131"/>
      <c r="I30" s="131"/>
      <c r="J30" s="124"/>
      <c r="K30" s="124"/>
      <c r="L30" s="124"/>
      <c r="M30" s="31"/>
      <c r="N30" s="130">
        <f>C30*SUM(M30:M32)/3</f>
        <v>0</v>
      </c>
    </row>
    <row r="31" spans="1:14" ht="29" customHeight="1" x14ac:dyDescent="0.2">
      <c r="A31" s="78"/>
      <c r="B31" s="78"/>
      <c r="C31" s="90"/>
      <c r="D31" s="131" t="str">
        <f>'Faculty charter'!E33</f>
        <v>Can be relied on and perform job tasks effectively and in a timely manner.</v>
      </c>
      <c r="E31" s="131"/>
      <c r="F31" s="131"/>
      <c r="G31" s="131"/>
      <c r="H31" s="131"/>
      <c r="I31" s="131"/>
      <c r="J31" s="124"/>
      <c r="K31" s="124"/>
      <c r="L31" s="124"/>
      <c r="M31" s="31"/>
      <c r="N31" s="130"/>
    </row>
    <row r="32" spans="1:14" ht="29" customHeight="1" x14ac:dyDescent="0.2">
      <c r="A32" s="78"/>
      <c r="B32" s="78"/>
      <c r="C32" s="90"/>
      <c r="D32" s="131" t="str">
        <f>'Faculty charter'!E34</f>
        <v>Take initiative and able to perform tasks without direction from supervisor.</v>
      </c>
      <c r="E32" s="131"/>
      <c r="F32" s="131"/>
      <c r="G32" s="131"/>
      <c r="H32" s="131"/>
      <c r="I32" s="131"/>
      <c r="J32" s="124"/>
      <c r="K32" s="124"/>
      <c r="L32" s="124"/>
      <c r="M32" s="31"/>
      <c r="N32" s="130"/>
    </row>
    <row r="33" spans="1:14" ht="15" customHeight="1" x14ac:dyDescent="0.2">
      <c r="A33" s="78" t="s">
        <v>14</v>
      </c>
      <c r="B33" s="78"/>
      <c r="C33" s="90">
        <f>IF(J6="Supervisory",0.1,IF(J6="Non-supervisory",0.15,"Specify "&amp;H6))</f>
        <v>0.15</v>
      </c>
      <c r="D33" s="131" t="str">
        <f>'Faculty charter'!E35</f>
        <v>Constantly seek to learn and self-improve.</v>
      </c>
      <c r="E33" s="131"/>
      <c r="F33" s="131"/>
      <c r="G33" s="131"/>
      <c r="H33" s="131"/>
      <c r="I33" s="131"/>
      <c r="J33" s="124"/>
      <c r="K33" s="124"/>
      <c r="L33" s="124"/>
      <c r="M33" s="31"/>
      <c r="N33" s="130">
        <f>C33*SUM(M33:M34)/2</f>
        <v>0</v>
      </c>
    </row>
    <row r="34" spans="1:14" ht="15" customHeight="1" x14ac:dyDescent="0.2">
      <c r="A34" s="78"/>
      <c r="B34" s="78"/>
      <c r="C34" s="90"/>
      <c r="D34" s="131" t="str">
        <f>'Faculty charter'!E36</f>
        <v>Help the professional growth of others.</v>
      </c>
      <c r="E34" s="131"/>
      <c r="F34" s="131"/>
      <c r="G34" s="131"/>
      <c r="H34" s="131"/>
      <c r="I34" s="131"/>
      <c r="J34" s="124"/>
      <c r="K34" s="124"/>
      <c r="L34" s="124"/>
      <c r="M34" s="31"/>
      <c r="N34" s="130"/>
    </row>
    <row r="35" spans="1:14" ht="15" customHeight="1" x14ac:dyDescent="0.2">
      <c r="A35" s="78" t="s">
        <v>15</v>
      </c>
      <c r="B35" s="78"/>
      <c r="C35" s="90">
        <f>IF(J6="Supervisory",0.15,IF(J6="Non-supervisory",0.2,"Specify "&amp;H6))</f>
        <v>0.2</v>
      </c>
      <c r="D35" s="131" t="str">
        <f>'Faculty charter'!E37</f>
        <v>Able to face work challenges.</v>
      </c>
      <c r="E35" s="131"/>
      <c r="F35" s="131"/>
      <c r="G35" s="131"/>
      <c r="H35" s="131"/>
      <c r="I35" s="131"/>
      <c r="J35" s="124"/>
      <c r="K35" s="124"/>
      <c r="L35" s="124"/>
      <c r="M35" s="31"/>
      <c r="N35" s="130">
        <f>C35*SUM(M35:M38)/4</f>
        <v>0</v>
      </c>
    </row>
    <row r="36" spans="1:14" ht="29" customHeight="1" x14ac:dyDescent="0.2">
      <c r="A36" s="78"/>
      <c r="B36" s="78"/>
      <c r="C36" s="90"/>
      <c r="D36" s="131" t="str">
        <f>'Faculty charter'!E38</f>
        <v>Seeks a higher level of achievement and innovation when performing tasks.</v>
      </c>
      <c r="E36" s="131"/>
      <c r="F36" s="131"/>
      <c r="G36" s="131"/>
      <c r="H36" s="131"/>
      <c r="I36" s="131"/>
      <c r="J36" s="124"/>
      <c r="K36" s="124"/>
      <c r="L36" s="124"/>
      <c r="M36" s="31"/>
      <c r="N36" s="130"/>
    </row>
    <row r="37" spans="1:14" ht="29" customHeight="1" x14ac:dyDescent="0.2">
      <c r="A37" s="78"/>
      <c r="B37" s="78"/>
      <c r="C37" s="90"/>
      <c r="D37" s="131" t="str">
        <f>'Faculty charter'!E39</f>
        <v>Reports for work on time and is available when needed.</v>
      </c>
      <c r="E37" s="131"/>
      <c r="F37" s="131"/>
      <c r="G37" s="131"/>
      <c r="H37" s="131"/>
      <c r="I37" s="131"/>
      <c r="J37" s="124"/>
      <c r="K37" s="124"/>
      <c r="L37" s="124"/>
      <c r="M37" s="31"/>
      <c r="N37" s="130"/>
    </row>
    <row r="38" spans="1:14" ht="29" customHeight="1" x14ac:dyDescent="0.2">
      <c r="A38" s="78"/>
      <c r="B38" s="78"/>
      <c r="C38" s="90"/>
      <c r="D38" s="131" t="str">
        <f>'Faculty charter'!E40</f>
        <v>Focuses on meeting beneficiaries needs while executing duties.</v>
      </c>
      <c r="E38" s="131"/>
      <c r="F38" s="131"/>
      <c r="G38" s="131"/>
      <c r="H38" s="131"/>
      <c r="I38" s="131"/>
      <c r="J38" s="124"/>
      <c r="K38" s="124"/>
      <c r="L38" s="124"/>
      <c r="M38" s="31"/>
      <c r="N38" s="130"/>
    </row>
    <row r="39" spans="1:14" ht="29" customHeight="1" x14ac:dyDescent="0.2">
      <c r="A39" s="78" t="s">
        <v>16</v>
      </c>
      <c r="B39" s="78"/>
      <c r="C39" s="90">
        <f>IF(J6="Supervisory",0.2,IF(J6="Non-supervisory",0,"Specify "&amp;H6))</f>
        <v>0</v>
      </c>
      <c r="D39" s="131" t="str">
        <f>'Faculty charter'!E41</f>
        <v>Flexible and able to work in circumstances that involve a great degree of ambiguity.</v>
      </c>
      <c r="E39" s="131"/>
      <c r="F39" s="131"/>
      <c r="G39" s="131"/>
      <c r="H39" s="131"/>
      <c r="I39" s="131"/>
      <c r="J39" s="124"/>
      <c r="K39" s="124"/>
      <c r="L39" s="124"/>
      <c r="M39" s="31"/>
      <c r="N39" s="130" t="str">
        <f>IF(J6="Supervisory",C39*SUM(M39:M43)/5,IF(J6="Non-supervisory","NA","Specify "&amp;H6))</f>
        <v>NA</v>
      </c>
    </row>
    <row r="40" spans="1:14" ht="29" customHeight="1" x14ac:dyDescent="0.2">
      <c r="A40" s="78"/>
      <c r="B40" s="78"/>
      <c r="C40" s="90"/>
      <c r="D40" s="131" t="str">
        <f>'Faculty charter'!E42</f>
        <v>Supports and encourages his team to achieve their goals, even in difficult circumstances.</v>
      </c>
      <c r="E40" s="131"/>
      <c r="F40" s="131"/>
      <c r="G40" s="131"/>
      <c r="H40" s="131"/>
      <c r="I40" s="131"/>
      <c r="J40" s="124"/>
      <c r="K40" s="124"/>
      <c r="L40" s="124"/>
      <c r="M40" s="31"/>
      <c r="N40" s="130"/>
    </row>
    <row r="41" spans="1:14" ht="29" customHeight="1" x14ac:dyDescent="0.2">
      <c r="A41" s="78"/>
      <c r="B41" s="78"/>
      <c r="C41" s="90"/>
      <c r="D41" s="131" t="str">
        <f>'Faculty charter'!E43</f>
        <v>Thinks logically without being influenced by personal considerations.</v>
      </c>
      <c r="E41" s="131"/>
      <c r="F41" s="131"/>
      <c r="G41" s="131"/>
      <c r="H41" s="131"/>
      <c r="I41" s="131"/>
      <c r="J41" s="124"/>
      <c r="K41" s="124"/>
      <c r="L41" s="124"/>
      <c r="M41" s="31"/>
      <c r="N41" s="130"/>
    </row>
    <row r="42" spans="1:14" ht="15" customHeight="1" x14ac:dyDescent="0.2">
      <c r="A42" s="78"/>
      <c r="B42" s="78"/>
      <c r="C42" s="90"/>
      <c r="D42" s="131" t="str">
        <f>'Faculty charter'!E44</f>
        <v>Delegates tasks effectively and track results.</v>
      </c>
      <c r="E42" s="131"/>
      <c r="F42" s="131"/>
      <c r="G42" s="131"/>
      <c r="H42" s="131"/>
      <c r="I42" s="131"/>
      <c r="J42" s="124"/>
      <c r="K42" s="124"/>
      <c r="L42" s="124"/>
      <c r="M42" s="31"/>
      <c r="N42" s="130"/>
    </row>
    <row r="43" spans="1:14" ht="29" customHeight="1" x14ac:dyDescent="0.2">
      <c r="A43" s="78"/>
      <c r="B43" s="78"/>
      <c r="C43" s="90"/>
      <c r="D43" s="131" t="str">
        <f>'Faculty charter'!E45</f>
        <v>Supports employee growth and professional development.</v>
      </c>
      <c r="E43" s="131"/>
      <c r="F43" s="131"/>
      <c r="G43" s="131"/>
      <c r="H43" s="131"/>
      <c r="I43" s="131"/>
      <c r="J43" s="124"/>
      <c r="K43" s="124"/>
      <c r="L43" s="124"/>
      <c r="M43" s="31"/>
      <c r="N43" s="130"/>
    </row>
    <row r="44" spans="1:14" ht="15" customHeight="1" x14ac:dyDescent="0.2">
      <c r="A44" s="77" t="s">
        <v>97</v>
      </c>
      <c r="B44" s="77"/>
      <c r="C44" s="25">
        <f>SUM(C21:C43)</f>
        <v>1</v>
      </c>
      <c r="D44" s="26"/>
      <c r="F44" s="23"/>
      <c r="G44" s="23"/>
      <c r="H44" s="23"/>
      <c r="I44" s="23"/>
      <c r="J44" s="83" t="s">
        <v>96</v>
      </c>
      <c r="K44" s="83"/>
      <c r="L44" s="83"/>
      <c r="M44" s="148">
        <f>SUM(N21:N43)</f>
        <v>0</v>
      </c>
      <c r="N44" s="148"/>
    </row>
    <row r="45" spans="1:14" ht="3" customHeight="1" x14ac:dyDescent="0.2">
      <c r="A45" s="11"/>
      <c r="B45" s="20"/>
      <c r="C45" s="11"/>
    </row>
    <row r="46" spans="1:14" x14ac:dyDescent="0.2">
      <c r="A46" s="11"/>
      <c r="B46" s="20"/>
      <c r="C46" s="11"/>
    </row>
    <row r="47" spans="1:14" x14ac:dyDescent="0.2">
      <c r="B47" s="22" t="s">
        <v>101</v>
      </c>
      <c r="C47" s="11"/>
    </row>
    <row r="48" spans="1:14" x14ac:dyDescent="0.2">
      <c r="B48" s="7" t="s">
        <v>40</v>
      </c>
      <c r="C48" s="154" t="s">
        <v>41</v>
      </c>
      <c r="D48" s="154"/>
      <c r="E48" s="154"/>
      <c r="F48" s="105" t="s">
        <v>47</v>
      </c>
      <c r="G48" s="105"/>
      <c r="H48" s="105" t="s">
        <v>48</v>
      </c>
      <c r="I48" s="105"/>
      <c r="J48" s="105"/>
      <c r="K48" s="105"/>
      <c r="L48" s="105"/>
      <c r="M48" s="105"/>
    </row>
    <row r="49" spans="1:14" ht="16" customHeight="1" x14ac:dyDescent="0.2">
      <c r="B49" s="15">
        <v>5</v>
      </c>
      <c r="C49" s="153" t="s">
        <v>46</v>
      </c>
      <c r="D49" s="153"/>
      <c r="E49" s="153"/>
      <c r="F49" s="155" t="e">
        <f>M18*0.5+M44*0.5</f>
        <v>#DIV/0!</v>
      </c>
      <c r="G49" s="155"/>
      <c r="H49" s="156"/>
      <c r="I49" s="156"/>
      <c r="J49" s="156"/>
      <c r="K49" s="156"/>
      <c r="L49" s="156"/>
      <c r="M49" s="156"/>
    </row>
    <row r="50" spans="1:14" ht="16" customHeight="1" x14ac:dyDescent="0.2">
      <c r="B50" s="16">
        <v>4</v>
      </c>
      <c r="C50" s="152" t="s">
        <v>42</v>
      </c>
      <c r="D50" s="152"/>
      <c r="E50" s="152"/>
      <c r="F50" s="155"/>
      <c r="G50" s="155"/>
      <c r="H50" s="156"/>
      <c r="I50" s="156"/>
      <c r="J50" s="156"/>
      <c r="K50" s="156"/>
      <c r="L50" s="156"/>
      <c r="M50" s="156"/>
    </row>
    <row r="51" spans="1:14" x14ac:dyDescent="0.2">
      <c r="B51" s="17">
        <v>3</v>
      </c>
      <c r="C51" s="159" t="s">
        <v>43</v>
      </c>
      <c r="D51" s="159"/>
      <c r="E51" s="159"/>
      <c r="F51" s="155"/>
      <c r="G51" s="155"/>
      <c r="H51" s="156"/>
      <c r="I51" s="156"/>
      <c r="J51" s="156"/>
      <c r="K51" s="156"/>
      <c r="L51" s="156"/>
      <c r="M51" s="156"/>
    </row>
    <row r="52" spans="1:14" x14ac:dyDescent="0.2">
      <c r="B52" s="18">
        <v>2</v>
      </c>
      <c r="C52" s="158" t="s">
        <v>44</v>
      </c>
      <c r="D52" s="158"/>
      <c r="E52" s="158"/>
      <c r="F52" s="155"/>
      <c r="G52" s="155"/>
      <c r="H52" s="156"/>
      <c r="I52" s="156"/>
      <c r="J52" s="156"/>
      <c r="K52" s="156"/>
      <c r="L52" s="156"/>
      <c r="M52" s="156"/>
    </row>
    <row r="53" spans="1:14" x14ac:dyDescent="0.2">
      <c r="B53" s="19">
        <v>1</v>
      </c>
      <c r="C53" s="157" t="s">
        <v>45</v>
      </c>
      <c r="D53" s="157"/>
      <c r="E53" s="157"/>
      <c r="F53" s="155"/>
      <c r="G53" s="155"/>
      <c r="H53" s="156"/>
      <c r="I53" s="156"/>
      <c r="J53" s="156"/>
      <c r="K53" s="156"/>
      <c r="L53" s="156"/>
      <c r="M53" s="156"/>
    </row>
    <row r="54" spans="1:14" x14ac:dyDescent="0.2">
      <c r="B54" s="3"/>
    </row>
    <row r="55" spans="1:14" x14ac:dyDescent="0.2">
      <c r="B55" s="105" t="s">
        <v>49</v>
      </c>
      <c r="C55" s="105"/>
      <c r="D55" s="105"/>
      <c r="E55" s="105"/>
      <c r="F55" s="105"/>
      <c r="G55" s="105"/>
      <c r="H55" s="105" t="s">
        <v>50</v>
      </c>
      <c r="I55" s="105"/>
      <c r="J55" s="105"/>
      <c r="K55" s="105"/>
      <c r="L55" s="105"/>
      <c r="M55" s="105"/>
    </row>
    <row r="56" spans="1:14" x14ac:dyDescent="0.2">
      <c r="A56" s="21"/>
      <c r="B56" s="121"/>
      <c r="C56" s="122"/>
      <c r="D56" s="122"/>
      <c r="E56" s="122"/>
      <c r="F56" s="122"/>
      <c r="G56" s="123"/>
      <c r="H56" s="121"/>
      <c r="I56" s="122"/>
      <c r="J56" s="122"/>
      <c r="K56" s="122"/>
      <c r="L56" s="122"/>
      <c r="M56" s="123"/>
      <c r="N56" s="21"/>
    </row>
    <row r="57" spans="1:14" x14ac:dyDescent="0.2">
      <c r="A57" s="21"/>
      <c r="B57" s="121"/>
      <c r="C57" s="122"/>
      <c r="D57" s="122"/>
      <c r="E57" s="122"/>
      <c r="F57" s="122"/>
      <c r="G57" s="123"/>
      <c r="H57" s="121"/>
      <c r="I57" s="122"/>
      <c r="J57" s="122"/>
      <c r="K57" s="122"/>
      <c r="L57" s="122"/>
      <c r="M57" s="123"/>
      <c r="N57" s="21"/>
    </row>
    <row r="58" spans="1:14" x14ac:dyDescent="0.2">
      <c r="A58" s="21"/>
      <c r="B58" s="121"/>
      <c r="C58" s="122"/>
      <c r="D58" s="122"/>
      <c r="E58" s="122"/>
      <c r="F58" s="122"/>
      <c r="G58" s="123"/>
      <c r="H58" s="121"/>
      <c r="I58" s="122"/>
      <c r="J58" s="122"/>
      <c r="K58" s="122"/>
      <c r="L58" s="122"/>
      <c r="M58" s="123"/>
      <c r="N58" s="21"/>
    </row>
    <row r="59" spans="1:14" x14ac:dyDescent="0.2">
      <c r="A59" s="21"/>
      <c r="B59" s="121"/>
      <c r="C59" s="122"/>
      <c r="D59" s="122"/>
      <c r="E59" s="122"/>
      <c r="F59" s="122"/>
      <c r="G59" s="123"/>
      <c r="H59" s="121"/>
      <c r="I59" s="122"/>
      <c r="J59" s="122"/>
      <c r="K59" s="122"/>
      <c r="L59" s="122"/>
      <c r="M59" s="123"/>
      <c r="N59" s="21"/>
    </row>
    <row r="60" spans="1:14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</row>
    <row r="61" spans="1:14" x14ac:dyDescent="0.2">
      <c r="B61" s="105" t="s">
        <v>100</v>
      </c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</row>
    <row r="62" spans="1:14" x14ac:dyDescent="0.2">
      <c r="A62" s="24"/>
      <c r="B62" s="112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4"/>
      <c r="N62" s="24"/>
    </row>
    <row r="63" spans="1:14" x14ac:dyDescent="0.2">
      <c r="A63" s="24"/>
      <c r="B63" s="115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7"/>
      <c r="N63" s="24"/>
    </row>
    <row r="64" spans="1:14" x14ac:dyDescent="0.2">
      <c r="A64" s="24"/>
      <c r="B64" s="118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20"/>
      <c r="N64" s="24"/>
    </row>
    <row r="65" spans="1:14" x14ac:dyDescent="0.2">
      <c r="B65" s="3"/>
    </row>
    <row r="66" spans="1:14" x14ac:dyDescent="0.2">
      <c r="A66" s="9"/>
      <c r="B66" s="10"/>
      <c r="C66" s="125" t="s">
        <v>20</v>
      </c>
      <c r="D66" s="126"/>
      <c r="E66" s="126"/>
      <c r="F66" s="127"/>
      <c r="G66" s="125" t="s">
        <v>24</v>
      </c>
      <c r="H66" s="126"/>
      <c r="I66" s="126"/>
      <c r="J66" s="127"/>
      <c r="K66" s="125" t="s">
        <v>23</v>
      </c>
      <c r="L66" s="126"/>
      <c r="M66" s="126"/>
      <c r="N66" s="127"/>
    </row>
    <row r="67" spans="1:14" x14ac:dyDescent="0.2">
      <c r="A67" s="101" t="s">
        <v>21</v>
      </c>
      <c r="B67" s="101"/>
      <c r="C67" s="102">
        <f>'Faculty charter'!C49</f>
        <v>0</v>
      </c>
      <c r="D67" s="103"/>
      <c r="E67" s="103"/>
      <c r="F67" s="104"/>
      <c r="G67" s="149">
        <f>'Faculty charter'!G49</f>
        <v>0</v>
      </c>
      <c r="H67" s="150"/>
      <c r="I67" s="150"/>
      <c r="J67" s="151"/>
      <c r="K67" s="149">
        <f>'Faculty charter'!K49</f>
        <v>0</v>
      </c>
      <c r="L67" s="150"/>
      <c r="M67" s="150"/>
      <c r="N67" s="151"/>
    </row>
    <row r="68" spans="1:14" x14ac:dyDescent="0.2">
      <c r="A68" s="101" t="s">
        <v>19</v>
      </c>
      <c r="B68" s="101"/>
      <c r="C68" s="92"/>
      <c r="D68" s="93"/>
      <c r="E68" s="93"/>
      <c r="F68" s="94"/>
      <c r="G68" s="92"/>
      <c r="H68" s="93"/>
      <c r="I68" s="93"/>
      <c r="J68" s="94"/>
      <c r="K68" s="92"/>
      <c r="L68" s="93"/>
      <c r="M68" s="93"/>
      <c r="N68" s="94"/>
    </row>
    <row r="69" spans="1:14" x14ac:dyDescent="0.2">
      <c r="A69" s="101" t="s">
        <v>22</v>
      </c>
      <c r="B69" s="101"/>
      <c r="C69" s="95"/>
      <c r="D69" s="96"/>
      <c r="E69" s="96"/>
      <c r="F69" s="97"/>
      <c r="G69" s="95"/>
      <c r="H69" s="96"/>
      <c r="I69" s="96"/>
      <c r="J69" s="97"/>
      <c r="K69" s="95"/>
      <c r="L69" s="96"/>
      <c r="M69" s="96"/>
      <c r="N69" s="97"/>
    </row>
  </sheetData>
  <sheetProtection algorithmName="SHA-512" hashValue="2Ym3aGCa93BK7flHb0ejgYWd8bFThgF9wed6gbDM1EPUTAIHPar/6QDGg8+KBMwNkFD4I8qtEkxkMkmY82wuRA==" saltValue="tLqGAVQmJKfoAxr3d0PKUA==" spinCount="100000" sheet="1" objects="1" scenarios="1" selectLockedCells="1"/>
  <mergeCells count="158">
    <mergeCell ref="C50:E50"/>
    <mergeCell ref="C49:E49"/>
    <mergeCell ref="C48:E48"/>
    <mergeCell ref="F48:G48"/>
    <mergeCell ref="F49:G53"/>
    <mergeCell ref="H48:M48"/>
    <mergeCell ref="H49:M53"/>
    <mergeCell ref="C53:E53"/>
    <mergeCell ref="C52:E52"/>
    <mergeCell ref="C51:E51"/>
    <mergeCell ref="C66:F66"/>
    <mergeCell ref="G66:J66"/>
    <mergeCell ref="K66:N66"/>
    <mergeCell ref="A69:B69"/>
    <mergeCell ref="C69:F69"/>
    <mergeCell ref="G69:J69"/>
    <mergeCell ref="K69:N69"/>
    <mergeCell ref="A67:B67"/>
    <mergeCell ref="C67:F67"/>
    <mergeCell ref="G67:J67"/>
    <mergeCell ref="K67:N67"/>
    <mergeCell ref="A68:B68"/>
    <mergeCell ref="C68:F68"/>
    <mergeCell ref="G68:J68"/>
    <mergeCell ref="K68:N68"/>
    <mergeCell ref="A44:B44"/>
    <mergeCell ref="M44:N44"/>
    <mergeCell ref="J44:L44"/>
    <mergeCell ref="A39:B43"/>
    <mergeCell ref="N39:N43"/>
    <mergeCell ref="C39:C43"/>
    <mergeCell ref="D39:I39"/>
    <mergeCell ref="D40:I40"/>
    <mergeCell ref="D41:I41"/>
    <mergeCell ref="D42:I42"/>
    <mergeCell ref="D43:I43"/>
    <mergeCell ref="J39:L39"/>
    <mergeCell ref="J40:L40"/>
    <mergeCell ref="J41:L41"/>
    <mergeCell ref="J42:L42"/>
    <mergeCell ref="J43:L43"/>
    <mergeCell ref="A35:B38"/>
    <mergeCell ref="N35:N38"/>
    <mergeCell ref="D35:I35"/>
    <mergeCell ref="D36:I36"/>
    <mergeCell ref="D37:I37"/>
    <mergeCell ref="D38:I38"/>
    <mergeCell ref="J33:L33"/>
    <mergeCell ref="J34:L34"/>
    <mergeCell ref="J35:L35"/>
    <mergeCell ref="J36:L36"/>
    <mergeCell ref="J37:L37"/>
    <mergeCell ref="J38:L38"/>
    <mergeCell ref="C35:C38"/>
    <mergeCell ref="A30:B32"/>
    <mergeCell ref="N30:N32"/>
    <mergeCell ref="A27:B29"/>
    <mergeCell ref="N27:N29"/>
    <mergeCell ref="J30:L30"/>
    <mergeCell ref="J31:L31"/>
    <mergeCell ref="J32:L32"/>
    <mergeCell ref="A33:B34"/>
    <mergeCell ref="N33:N34"/>
    <mergeCell ref="D27:I27"/>
    <mergeCell ref="D28:I28"/>
    <mergeCell ref="D29:I29"/>
    <mergeCell ref="D30:I30"/>
    <mergeCell ref="D31:I31"/>
    <mergeCell ref="D32:I32"/>
    <mergeCell ref="D33:I33"/>
    <mergeCell ref="D34:I34"/>
    <mergeCell ref="J28:L28"/>
    <mergeCell ref="J29:L29"/>
    <mergeCell ref="C30:C32"/>
    <mergeCell ref="C33:C34"/>
    <mergeCell ref="C27:C29"/>
    <mergeCell ref="A4:B4"/>
    <mergeCell ref="C4:G4"/>
    <mergeCell ref="H4:I4"/>
    <mergeCell ref="J4:N4"/>
    <mergeCell ref="A5:B5"/>
    <mergeCell ref="C5:G5"/>
    <mergeCell ref="H5:I5"/>
    <mergeCell ref="J5:N5"/>
    <mergeCell ref="A10:A11"/>
    <mergeCell ref="B10:G11"/>
    <mergeCell ref="H10:I11"/>
    <mergeCell ref="J10:J11"/>
    <mergeCell ref="K10:N10"/>
    <mergeCell ref="M11:N11"/>
    <mergeCell ref="A6:B6"/>
    <mergeCell ref="C6:G6"/>
    <mergeCell ref="H6:I6"/>
    <mergeCell ref="J6:N6"/>
    <mergeCell ref="A7:B7"/>
    <mergeCell ref="C7:G7"/>
    <mergeCell ref="A9:N9"/>
    <mergeCell ref="B14:G14"/>
    <mergeCell ref="B15:G15"/>
    <mergeCell ref="B16:G16"/>
    <mergeCell ref="H16:I16"/>
    <mergeCell ref="H15:I15"/>
    <mergeCell ref="H14:I14"/>
    <mergeCell ref="D20:I20"/>
    <mergeCell ref="J20:L20"/>
    <mergeCell ref="A24:B26"/>
    <mergeCell ref="J21:L21"/>
    <mergeCell ref="J22:L22"/>
    <mergeCell ref="J23:L23"/>
    <mergeCell ref="J24:L24"/>
    <mergeCell ref="N24:N26"/>
    <mergeCell ref="A21:B23"/>
    <mergeCell ref="N21:N23"/>
    <mergeCell ref="D21:I21"/>
    <mergeCell ref="D22:I22"/>
    <mergeCell ref="D23:I23"/>
    <mergeCell ref="B12:G12"/>
    <mergeCell ref="H12:I12"/>
    <mergeCell ref="M12:N12"/>
    <mergeCell ref="B13:G13"/>
    <mergeCell ref="H13:I13"/>
    <mergeCell ref="A20:B20"/>
    <mergeCell ref="B17:G17"/>
    <mergeCell ref="H17:I17"/>
    <mergeCell ref="C21:C23"/>
    <mergeCell ref="C24:C26"/>
    <mergeCell ref="D24:I24"/>
    <mergeCell ref="D25:I25"/>
    <mergeCell ref="D26:I26"/>
    <mergeCell ref="M15:N15"/>
    <mergeCell ref="M17:N17"/>
    <mergeCell ref="M16:N16"/>
    <mergeCell ref="M14:N14"/>
    <mergeCell ref="M13:N13"/>
    <mergeCell ref="B62:M64"/>
    <mergeCell ref="A1:N1"/>
    <mergeCell ref="A2:N2"/>
    <mergeCell ref="A3:B3"/>
    <mergeCell ref="C3:G3"/>
    <mergeCell ref="H3:I3"/>
    <mergeCell ref="J3:N3"/>
    <mergeCell ref="H55:M55"/>
    <mergeCell ref="B55:G55"/>
    <mergeCell ref="B61:M61"/>
    <mergeCell ref="B56:G56"/>
    <mergeCell ref="B57:G57"/>
    <mergeCell ref="H57:M57"/>
    <mergeCell ref="B58:G58"/>
    <mergeCell ref="H58:M58"/>
    <mergeCell ref="B59:G59"/>
    <mergeCell ref="H59:M59"/>
    <mergeCell ref="H56:M56"/>
    <mergeCell ref="J25:L25"/>
    <mergeCell ref="J26:L26"/>
    <mergeCell ref="J27:L27"/>
    <mergeCell ref="J18:L18"/>
    <mergeCell ref="M18:N18"/>
    <mergeCell ref="A19:N19"/>
  </mergeCells>
  <conditionalFormatting sqref="M21:M43">
    <cfRule type="containsBlanks" dxfId="0" priority="1">
      <formula>LEN(TRIM(M21))=0</formula>
    </cfRule>
  </conditionalFormatting>
  <dataValidations count="2">
    <dataValidation type="decimal" allowBlank="1" showInputMessage="1" showErrorMessage="1" sqref="M21:M38" xr:uid="{2C6BB70A-A7C7-3C49-AA17-32713E1BE5A9}">
      <formula1>1</formula1>
      <formula2>5</formula2>
    </dataValidation>
    <dataValidation type="decimal" allowBlank="1" showInputMessage="1" showErrorMessage="1" sqref="M39:M43" xr:uid="{3A6705B5-59CF-9F46-89D5-1D2576EF8B6F}">
      <formula1>0</formula1>
      <formula2>5</formula2>
    </dataValidation>
  </dataValidations>
  <pageMargins left="0.25" right="0.25" top="0.75" bottom="0.75" header="0.3" footer="0.3"/>
  <pageSetup paperSize="9" orientation="portrait" horizontalDpi="0" verticalDpi="0"/>
  <ignoredErrors>
    <ignoredError sqref="N21:N43" formulaRange="1"/>
    <ignoredError sqref="G67:N6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0F1F8-2315-D248-94F5-B12852950F77}">
  <dimension ref="A2:D10"/>
  <sheetViews>
    <sheetView showGridLines="0" workbookViewId="0"/>
  </sheetViews>
  <sheetFormatPr baseColWidth="10" defaultRowHeight="16" x14ac:dyDescent="0.2"/>
  <cols>
    <col min="1" max="1" width="47" style="1" customWidth="1"/>
    <col min="2" max="2" width="20.6640625" style="1" bestFit="1" customWidth="1"/>
    <col min="3" max="3" width="17.83203125" style="1" bestFit="1" customWidth="1"/>
    <col min="4" max="4" width="12.83203125" style="1" bestFit="1" customWidth="1"/>
    <col min="5" max="16384" width="10.83203125" style="1"/>
  </cols>
  <sheetData>
    <row r="2" spans="1:4" x14ac:dyDescent="0.2">
      <c r="A2" s="36" t="s">
        <v>120</v>
      </c>
      <c r="B2" s="37" t="s">
        <v>121</v>
      </c>
      <c r="C2" s="37" t="s">
        <v>123</v>
      </c>
      <c r="D2" s="38" t="s">
        <v>122</v>
      </c>
    </row>
    <row r="3" spans="1:4" x14ac:dyDescent="0.2">
      <c r="A3" s="39" t="s">
        <v>116</v>
      </c>
      <c r="B3" s="40" t="s">
        <v>117</v>
      </c>
      <c r="C3" s="40" t="s">
        <v>118</v>
      </c>
      <c r="D3" s="41" t="s">
        <v>119</v>
      </c>
    </row>
    <row r="4" spans="1:4" ht="34" customHeight="1" x14ac:dyDescent="0.2">
      <c r="A4" s="50">
        <f>'Faculty charter'!B13</f>
        <v>0</v>
      </c>
      <c r="B4" s="51">
        <f>'Faculty charter'!H13</f>
        <v>0</v>
      </c>
      <c r="C4" s="52">
        <f>'Faculty charter'!J13</f>
        <v>0</v>
      </c>
      <c r="D4" s="53">
        <f>'Faculty charter'!L13</f>
        <v>0</v>
      </c>
    </row>
    <row r="5" spans="1:4" ht="34" customHeight="1" x14ac:dyDescent="0.2">
      <c r="A5" s="54">
        <f>'Faculty charter'!B14</f>
        <v>0</v>
      </c>
      <c r="B5" s="55">
        <f>'Faculty charter'!H14</f>
        <v>0</v>
      </c>
      <c r="C5" s="56">
        <f>'Faculty charter'!J14</f>
        <v>0</v>
      </c>
      <c r="D5" s="57">
        <f>'Faculty charter'!L14</f>
        <v>0</v>
      </c>
    </row>
    <row r="6" spans="1:4" ht="34" customHeight="1" x14ac:dyDescent="0.2">
      <c r="A6" s="54">
        <f>'Faculty charter'!B15</f>
        <v>0</v>
      </c>
      <c r="B6" s="55">
        <f>'Faculty charter'!H15</f>
        <v>0</v>
      </c>
      <c r="C6" s="56">
        <f>'Faculty charter'!J15</f>
        <v>0</v>
      </c>
      <c r="D6" s="57">
        <f>'Faculty charter'!L15</f>
        <v>0</v>
      </c>
    </row>
    <row r="7" spans="1:4" ht="34" customHeight="1" x14ac:dyDescent="0.2">
      <c r="A7" s="54" t="str">
        <f>IF('Faculty charter'!B16="","-",'Faculty charter'!B16)</f>
        <v>-</v>
      </c>
      <c r="B7" s="55" t="str">
        <f>IF('Faculty charter'!H16="","-",'Faculty charter'!H16)</f>
        <v>-</v>
      </c>
      <c r="C7" s="56">
        <f>'Faculty charter'!J16</f>
        <v>0</v>
      </c>
      <c r="D7" s="57">
        <f>'Faculty charter'!L16</f>
        <v>0</v>
      </c>
    </row>
    <row r="8" spans="1:4" ht="34" customHeight="1" x14ac:dyDescent="0.2">
      <c r="A8" s="54" t="str">
        <f>IF('Faculty charter'!B17="","-",'Faculty charter'!B17)</f>
        <v>-</v>
      </c>
      <c r="B8" s="55" t="str">
        <f>IF('Faculty charter'!H17="","-",'Faculty charter'!H17)</f>
        <v>-</v>
      </c>
      <c r="C8" s="56">
        <f>'Faculty charter'!J17</f>
        <v>0</v>
      </c>
      <c r="D8" s="57">
        <f>'Faculty charter'!L17</f>
        <v>0</v>
      </c>
    </row>
    <row r="9" spans="1:4" ht="34" customHeight="1" x14ac:dyDescent="0.2">
      <c r="A9" s="60" t="str">
        <f>IF('Faculty charter'!B18="","-",'Faculty charter'!B18)</f>
        <v>-</v>
      </c>
      <c r="B9" s="61" t="str">
        <f>IF('Faculty charter'!H18="","-",'Faculty charter'!H18)</f>
        <v>-</v>
      </c>
      <c r="C9" s="58">
        <f>'Faculty charter'!J18</f>
        <v>0</v>
      </c>
      <c r="D9" s="59">
        <f>'Faculty charter'!L18</f>
        <v>0</v>
      </c>
    </row>
    <row r="10" spans="1:4" x14ac:dyDescent="0.2">
      <c r="B10" s="42" t="s">
        <v>94</v>
      </c>
      <c r="C10" s="43">
        <f>SUM(C4:C9)</f>
        <v>0</v>
      </c>
    </row>
  </sheetData>
  <sheetProtection algorithmName="SHA-512" hashValue="8r+lJuUXTab4tfFPRybYURVPZ7FAr/NmO61HlN71sxVUyfjN5oDCMbr5ilKiTlxZq1nA9KY8/7G5GLCTRVs1Rg==" saltValue="xm4TM/MlqsblKT8V2xblqw==" spinCount="100000" sheet="1" objects="1" scenarios="1"/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3C005-B1D5-2842-BCAC-B4C23E0DAF72}">
  <dimension ref="A1:N15"/>
  <sheetViews>
    <sheetView showGridLines="0" workbookViewId="0">
      <selection sqref="A1:N1"/>
    </sheetView>
  </sheetViews>
  <sheetFormatPr baseColWidth="10" defaultRowHeight="16" x14ac:dyDescent="0.2"/>
  <cols>
    <col min="1" max="14" width="6.83203125" customWidth="1"/>
  </cols>
  <sheetData>
    <row r="1" spans="1:14" s="1" customFormat="1" x14ac:dyDescent="0.2">
      <c r="A1" s="190" t="s">
        <v>132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</row>
    <row r="2" spans="1:14" s="1" customFormat="1" ht="32" customHeight="1" x14ac:dyDescent="0.2">
      <c r="A2" s="191" t="s">
        <v>9</v>
      </c>
      <c r="B2" s="192"/>
      <c r="C2" s="193" t="s">
        <v>53</v>
      </c>
      <c r="D2" s="194"/>
      <c r="E2" s="194"/>
      <c r="F2" s="194"/>
      <c r="G2" s="195"/>
      <c r="H2" s="193" t="s">
        <v>10</v>
      </c>
      <c r="I2" s="194"/>
      <c r="J2" s="195"/>
      <c r="K2" s="192" t="s">
        <v>104</v>
      </c>
      <c r="L2" s="192"/>
      <c r="M2" s="192"/>
      <c r="N2" s="196"/>
    </row>
    <row r="3" spans="1:14" s="1" customFormat="1" ht="16" customHeight="1" x14ac:dyDescent="0.2">
      <c r="A3" s="160" t="s">
        <v>55</v>
      </c>
      <c r="B3" s="161"/>
      <c r="C3" s="166" t="s">
        <v>110</v>
      </c>
      <c r="D3" s="167"/>
      <c r="E3" s="167"/>
      <c r="F3" s="167"/>
      <c r="G3" s="168"/>
      <c r="H3" s="169" t="s">
        <v>106</v>
      </c>
      <c r="I3" s="170"/>
      <c r="J3" s="171"/>
      <c r="K3" s="172"/>
      <c r="L3" s="172"/>
      <c r="M3" s="172"/>
      <c r="N3" s="173"/>
    </row>
    <row r="4" spans="1:14" s="1" customFormat="1" ht="30" customHeight="1" x14ac:dyDescent="0.2">
      <c r="A4" s="162"/>
      <c r="B4" s="163"/>
      <c r="C4" s="174" t="s">
        <v>108</v>
      </c>
      <c r="D4" s="175"/>
      <c r="E4" s="175"/>
      <c r="F4" s="175"/>
      <c r="G4" s="176"/>
      <c r="H4" s="177" t="s">
        <v>107</v>
      </c>
      <c r="I4" s="178"/>
      <c r="J4" s="179"/>
      <c r="K4" s="180"/>
      <c r="L4" s="180"/>
      <c r="M4" s="180"/>
      <c r="N4" s="181"/>
    </row>
    <row r="5" spans="1:14" s="1" customFormat="1" x14ac:dyDescent="0.2">
      <c r="A5" s="162"/>
      <c r="B5" s="163"/>
      <c r="C5" s="174" t="s">
        <v>102</v>
      </c>
      <c r="D5" s="175"/>
      <c r="E5" s="175"/>
      <c r="F5" s="175"/>
      <c r="G5" s="176"/>
      <c r="H5" s="177" t="s">
        <v>131</v>
      </c>
      <c r="I5" s="178"/>
      <c r="J5" s="179"/>
      <c r="K5" s="180"/>
      <c r="L5" s="180"/>
      <c r="M5" s="180"/>
      <c r="N5" s="181"/>
    </row>
    <row r="6" spans="1:14" s="1" customFormat="1" ht="32" customHeight="1" x14ac:dyDescent="0.2">
      <c r="A6" s="164"/>
      <c r="B6" s="165"/>
      <c r="C6" s="182" t="s">
        <v>111</v>
      </c>
      <c r="D6" s="183"/>
      <c r="E6" s="183"/>
      <c r="F6" s="183"/>
      <c r="G6" s="184"/>
      <c r="H6" s="185" t="s">
        <v>115</v>
      </c>
      <c r="I6" s="186"/>
      <c r="J6" s="187"/>
      <c r="K6" s="188"/>
      <c r="L6" s="188"/>
      <c r="M6" s="188"/>
      <c r="N6" s="189"/>
    </row>
    <row r="7" spans="1:14" s="1" customFormat="1" ht="32" customHeight="1" x14ac:dyDescent="0.2">
      <c r="A7" s="160" t="s">
        <v>56</v>
      </c>
      <c r="B7" s="161"/>
      <c r="C7" s="166" t="s">
        <v>114</v>
      </c>
      <c r="D7" s="167"/>
      <c r="E7" s="167"/>
      <c r="F7" s="167"/>
      <c r="G7" s="168"/>
      <c r="H7" s="169" t="s">
        <v>125</v>
      </c>
      <c r="I7" s="170"/>
      <c r="J7" s="171"/>
      <c r="K7" s="172" t="s">
        <v>105</v>
      </c>
      <c r="L7" s="172"/>
      <c r="M7" s="172"/>
      <c r="N7" s="173"/>
    </row>
    <row r="8" spans="1:14" s="1" customFormat="1" ht="32" customHeight="1" x14ac:dyDescent="0.2">
      <c r="A8" s="162"/>
      <c r="B8" s="163"/>
      <c r="C8" s="174" t="s">
        <v>135</v>
      </c>
      <c r="D8" s="175"/>
      <c r="E8" s="175"/>
      <c r="F8" s="175"/>
      <c r="G8" s="176"/>
      <c r="H8" s="177" t="s">
        <v>124</v>
      </c>
      <c r="I8" s="178"/>
      <c r="J8" s="179"/>
      <c r="K8" s="180" t="s">
        <v>105</v>
      </c>
      <c r="L8" s="180"/>
      <c r="M8" s="180"/>
      <c r="N8" s="181"/>
    </row>
    <row r="9" spans="1:14" s="1" customFormat="1" ht="32" customHeight="1" x14ac:dyDescent="0.2">
      <c r="A9" s="164"/>
      <c r="B9" s="165"/>
      <c r="C9" s="182" t="s">
        <v>111</v>
      </c>
      <c r="D9" s="183"/>
      <c r="E9" s="183"/>
      <c r="F9" s="183"/>
      <c r="G9" s="184"/>
      <c r="H9" s="185" t="s">
        <v>115</v>
      </c>
      <c r="I9" s="186"/>
      <c r="J9" s="187"/>
      <c r="K9" s="188"/>
      <c r="L9" s="188"/>
      <c r="M9" s="188"/>
      <c r="N9" s="189"/>
    </row>
    <row r="10" spans="1:14" s="1" customFormat="1" ht="45" customHeight="1" x14ac:dyDescent="0.2">
      <c r="A10" s="160" t="s">
        <v>60</v>
      </c>
      <c r="B10" s="161"/>
      <c r="C10" s="166" t="s">
        <v>113</v>
      </c>
      <c r="D10" s="167"/>
      <c r="E10" s="167"/>
      <c r="F10" s="167"/>
      <c r="G10" s="168"/>
      <c r="H10" s="169" t="s">
        <v>126</v>
      </c>
      <c r="I10" s="170"/>
      <c r="J10" s="171"/>
      <c r="K10" s="172" t="s">
        <v>112</v>
      </c>
      <c r="L10" s="172"/>
      <c r="M10" s="172"/>
      <c r="N10" s="173"/>
    </row>
    <row r="11" spans="1:14" s="1" customFormat="1" ht="45" customHeight="1" x14ac:dyDescent="0.2">
      <c r="A11" s="162"/>
      <c r="B11" s="163"/>
      <c r="C11" s="174" t="s">
        <v>103</v>
      </c>
      <c r="D11" s="175"/>
      <c r="E11" s="175"/>
      <c r="F11" s="175"/>
      <c r="G11" s="176"/>
      <c r="H11" s="177" t="s">
        <v>124</v>
      </c>
      <c r="I11" s="178"/>
      <c r="J11" s="179"/>
      <c r="K11" s="180" t="s">
        <v>105</v>
      </c>
      <c r="L11" s="180"/>
      <c r="M11" s="180"/>
      <c r="N11" s="181"/>
    </row>
    <row r="12" spans="1:14" s="1" customFormat="1" ht="32" customHeight="1" x14ac:dyDescent="0.2">
      <c r="A12" s="164"/>
      <c r="B12" s="165"/>
      <c r="C12" s="182" t="s">
        <v>111</v>
      </c>
      <c r="D12" s="183"/>
      <c r="E12" s="183"/>
      <c r="F12" s="183"/>
      <c r="G12" s="184"/>
      <c r="H12" s="185" t="s">
        <v>115</v>
      </c>
      <c r="I12" s="186"/>
      <c r="J12" s="187"/>
      <c r="K12" s="188"/>
      <c r="L12" s="188"/>
      <c r="M12" s="188"/>
      <c r="N12" s="189"/>
    </row>
    <row r="13" spans="1:14" s="1" customFormat="1" ht="45" customHeight="1" x14ac:dyDescent="0.2">
      <c r="A13" s="160" t="s">
        <v>61</v>
      </c>
      <c r="B13" s="161"/>
      <c r="C13" s="166" t="s">
        <v>127</v>
      </c>
      <c r="D13" s="167"/>
      <c r="E13" s="167"/>
      <c r="F13" s="167"/>
      <c r="G13" s="168"/>
      <c r="H13" s="169" t="s">
        <v>129</v>
      </c>
      <c r="I13" s="170"/>
      <c r="J13" s="171"/>
      <c r="K13" s="172"/>
      <c r="L13" s="172"/>
      <c r="M13" s="172"/>
      <c r="N13" s="173"/>
    </row>
    <row r="14" spans="1:14" s="1" customFormat="1" ht="16" customHeight="1" x14ac:dyDescent="0.2">
      <c r="A14" s="162"/>
      <c r="B14" s="163"/>
      <c r="C14" s="174" t="s">
        <v>128</v>
      </c>
      <c r="D14" s="175"/>
      <c r="E14" s="175"/>
      <c r="F14" s="175"/>
      <c r="G14" s="176"/>
      <c r="H14" s="177" t="s">
        <v>130</v>
      </c>
      <c r="I14" s="178"/>
      <c r="J14" s="179"/>
      <c r="K14" s="180"/>
      <c r="L14" s="180"/>
      <c r="M14" s="180"/>
      <c r="N14" s="181"/>
    </row>
    <row r="15" spans="1:14" s="1" customFormat="1" ht="32" customHeight="1" x14ac:dyDescent="0.2">
      <c r="A15" s="164"/>
      <c r="B15" s="165"/>
      <c r="C15" s="182" t="s">
        <v>111</v>
      </c>
      <c r="D15" s="183"/>
      <c r="E15" s="183"/>
      <c r="F15" s="183"/>
      <c r="G15" s="184"/>
      <c r="H15" s="185" t="s">
        <v>115</v>
      </c>
      <c r="I15" s="186"/>
      <c r="J15" s="187"/>
      <c r="K15" s="188"/>
      <c r="L15" s="188"/>
      <c r="M15" s="188"/>
      <c r="N15" s="189"/>
    </row>
  </sheetData>
  <mergeCells count="48">
    <mergeCell ref="K5:N5"/>
    <mergeCell ref="C9:G9"/>
    <mergeCell ref="H9:J9"/>
    <mergeCell ref="K9:N9"/>
    <mergeCell ref="A1:N1"/>
    <mergeCell ref="A2:B2"/>
    <mergeCell ref="C2:G2"/>
    <mergeCell ref="H2:J2"/>
    <mergeCell ref="K2:N2"/>
    <mergeCell ref="C5:G5"/>
    <mergeCell ref="C3:G3"/>
    <mergeCell ref="H3:J3"/>
    <mergeCell ref="K3:N3"/>
    <mergeCell ref="C4:G4"/>
    <mergeCell ref="H4:J4"/>
    <mergeCell ref="K4:N4"/>
    <mergeCell ref="C8:G8"/>
    <mergeCell ref="H8:J8"/>
    <mergeCell ref="K8:N8"/>
    <mergeCell ref="C6:G6"/>
    <mergeCell ref="H6:J6"/>
    <mergeCell ref="K6:N6"/>
    <mergeCell ref="A3:B6"/>
    <mergeCell ref="A10:B12"/>
    <mergeCell ref="C10:G10"/>
    <mergeCell ref="H10:J10"/>
    <mergeCell ref="K10:N10"/>
    <mergeCell ref="C11:G11"/>
    <mergeCell ref="H11:J11"/>
    <mergeCell ref="K11:N11"/>
    <mergeCell ref="C12:G12"/>
    <mergeCell ref="H12:J12"/>
    <mergeCell ref="K12:N12"/>
    <mergeCell ref="A7:B9"/>
    <mergeCell ref="C7:G7"/>
    <mergeCell ref="H5:J5"/>
    <mergeCell ref="H7:J7"/>
    <mergeCell ref="K7:N7"/>
    <mergeCell ref="A13:B15"/>
    <mergeCell ref="C13:G13"/>
    <mergeCell ref="H13:J13"/>
    <mergeCell ref="K13:N13"/>
    <mergeCell ref="C14:G14"/>
    <mergeCell ref="H14:J14"/>
    <mergeCell ref="K14:N14"/>
    <mergeCell ref="C15:G15"/>
    <mergeCell ref="H15:J15"/>
    <mergeCell ref="K15:N15"/>
  </mergeCell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000E1-0D47-C34A-98ED-B5EFBCAE8507}">
  <dimension ref="A1:E11"/>
  <sheetViews>
    <sheetView workbookViewId="0"/>
  </sheetViews>
  <sheetFormatPr baseColWidth="10" defaultRowHeight="16" x14ac:dyDescent="0.2"/>
  <cols>
    <col min="1" max="1" width="22.83203125" bestFit="1" customWidth="1"/>
    <col min="2" max="2" width="12.83203125" bestFit="1" customWidth="1"/>
    <col min="3" max="3" width="17.33203125" bestFit="1" customWidth="1"/>
  </cols>
  <sheetData>
    <row r="1" spans="1:5" x14ac:dyDescent="0.2">
      <c r="A1" t="s">
        <v>34</v>
      </c>
      <c r="B1" t="s">
        <v>25</v>
      </c>
      <c r="C1" t="s">
        <v>27</v>
      </c>
      <c r="D1" s="1" t="s">
        <v>6</v>
      </c>
      <c r="E1" s="1">
        <v>2020</v>
      </c>
    </row>
    <row r="2" spans="1:5" x14ac:dyDescent="0.2">
      <c r="A2" t="s">
        <v>35</v>
      </c>
      <c r="B2" t="s">
        <v>26</v>
      </c>
      <c r="C2" t="s">
        <v>28</v>
      </c>
      <c r="D2" s="1" t="s">
        <v>7</v>
      </c>
      <c r="E2" s="1">
        <v>2021</v>
      </c>
    </row>
    <row r="3" spans="1:5" x14ac:dyDescent="0.2">
      <c r="A3" t="s">
        <v>36</v>
      </c>
      <c r="C3" t="s">
        <v>29</v>
      </c>
      <c r="E3" s="1">
        <v>2022</v>
      </c>
    </row>
    <row r="4" spans="1:5" x14ac:dyDescent="0.2">
      <c r="A4" t="s">
        <v>37</v>
      </c>
      <c r="C4" t="s">
        <v>30</v>
      </c>
      <c r="E4" s="1">
        <v>2023</v>
      </c>
    </row>
    <row r="5" spans="1:5" x14ac:dyDescent="0.2">
      <c r="A5" t="s">
        <v>38</v>
      </c>
      <c r="C5" t="s">
        <v>31</v>
      </c>
      <c r="E5" s="1">
        <v>2024</v>
      </c>
    </row>
    <row r="6" spans="1:5" x14ac:dyDescent="0.2">
      <c r="A6" t="s">
        <v>39</v>
      </c>
      <c r="C6" s="4" t="s">
        <v>33</v>
      </c>
      <c r="E6" s="1">
        <v>2025</v>
      </c>
    </row>
    <row r="7" spans="1:5" x14ac:dyDescent="0.2">
      <c r="C7" t="s">
        <v>32</v>
      </c>
      <c r="E7" s="1">
        <v>2026</v>
      </c>
    </row>
    <row r="8" spans="1:5" x14ac:dyDescent="0.2">
      <c r="E8" s="1">
        <v>2027</v>
      </c>
    </row>
    <row r="9" spans="1:5" x14ac:dyDescent="0.2">
      <c r="E9" s="1">
        <v>2028</v>
      </c>
    </row>
    <row r="10" spans="1:5" x14ac:dyDescent="0.2">
      <c r="E10" s="1">
        <v>2029</v>
      </c>
    </row>
    <row r="11" spans="1:5" x14ac:dyDescent="0.2">
      <c r="E11" s="1">
        <v>2030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Faculty charter</vt:lpstr>
      <vt:lpstr>Faculty evaluation</vt:lpstr>
      <vt:lpstr>Entries in self-service</vt:lpstr>
      <vt:lpstr>Objectives examples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Wael Alghamdi</dc:creator>
  <cp:lastModifiedBy>Wael Alghamdi</cp:lastModifiedBy>
  <dcterms:created xsi:type="dcterms:W3CDTF">2021-01-29T14:26:51Z</dcterms:created>
  <dcterms:modified xsi:type="dcterms:W3CDTF">2021-02-21T10:11:09Z</dcterms:modified>
</cp:coreProperties>
</file>